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RCIAPJM\Downloads\"/>
    </mc:Choice>
  </mc:AlternateContent>
  <xr:revisionPtr revIDLastSave="0" documentId="8_{0A7C2D0F-C4B3-4DE2-BDAB-6A47120E580C}" xr6:coauthVersionLast="47" xr6:coauthVersionMax="47" xr10:uidLastSave="{00000000-0000-0000-0000-000000000000}"/>
  <bookViews>
    <workbookView xWindow="-110" yWindow="-110" windowWidth="19420" windowHeight="10420" xr2:uid="{05E62477-DD37-4982-868A-AF50A7F2922F}"/>
  </bookViews>
  <sheets>
    <sheet name="Formato Propuesta Económic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E12" i="2" s="1"/>
  <c r="F17" i="2" l="1"/>
  <c r="G17" i="2" s="1"/>
  <c r="H17" i="2" s="1"/>
  <c r="F16" i="2"/>
  <c r="G16" i="2" s="1"/>
  <c r="H16" i="2" s="1"/>
  <c r="E18" i="2"/>
  <c r="H18" i="2" l="1"/>
  <c r="F18" i="2"/>
  <c r="E22" i="2" s="1"/>
  <c r="G18" i="2" l="1"/>
  <c r="F22" i="2" s="1"/>
  <c r="G22" i="2" s="1"/>
</calcChain>
</file>

<file path=xl/sharedStrings.xml><?xml version="1.0" encoding="utf-8"?>
<sst xmlns="http://schemas.openxmlformats.org/spreadsheetml/2006/main" count="34" uniqueCount="30">
  <si>
    <t>Fecha de Elaboración:</t>
  </si>
  <si>
    <t>Versión:</t>
  </si>
  <si>
    <t>Elaborado Por:</t>
  </si>
  <si>
    <t>Subgerencia de Infraestructura y servicios de TI</t>
  </si>
  <si>
    <t>CONCEPTO DE PAGO</t>
  </si>
  <si>
    <t>DESCRIPCIÓN</t>
  </si>
  <si>
    <t>VALOR OFERTA
SIN IVA*</t>
  </si>
  <si>
    <t xml:space="preserve">SOLUCIÓN TECNOLÓGICA </t>
  </si>
  <si>
    <t>TOTAL</t>
  </si>
  <si>
    <r>
      <t>Cantidad</t>
    </r>
    <r>
      <rPr>
        <sz val="9"/>
        <color theme="0"/>
        <rFont val="Century Gothic"/>
        <family val="2"/>
      </rPr>
      <t xml:space="preserve"> (Meses)</t>
    </r>
  </si>
  <si>
    <r>
      <t xml:space="preserve">Valor </t>
    </r>
    <r>
      <rPr>
        <b/>
        <u/>
        <sz val="9"/>
        <color theme="0"/>
        <rFont val="Century Gothic"/>
        <family val="2"/>
      </rPr>
      <t>mensual</t>
    </r>
    <r>
      <rPr>
        <b/>
        <sz val="9"/>
        <color theme="0"/>
        <rFont val="Century Gothic"/>
        <family val="2"/>
      </rPr>
      <t xml:space="preserve"> del servicio
 </t>
    </r>
    <r>
      <rPr>
        <i/>
        <sz val="9"/>
        <color theme="0"/>
        <rFont val="Century Gothic"/>
        <family val="2"/>
      </rPr>
      <t>(Antes de Iva)</t>
    </r>
  </si>
  <si>
    <r>
      <t xml:space="preserve">Valor </t>
    </r>
    <r>
      <rPr>
        <b/>
        <u/>
        <sz val="9"/>
        <color theme="0"/>
        <rFont val="Century Gothic"/>
        <family val="2"/>
      </rPr>
      <t xml:space="preserve">TOTAL </t>
    </r>
    <r>
      <rPr>
        <b/>
        <sz val="9"/>
        <color theme="0"/>
        <rFont val="Century Gothic"/>
        <family val="2"/>
      </rPr>
      <t xml:space="preserve">del servicio
 </t>
    </r>
    <r>
      <rPr>
        <i/>
        <sz val="9"/>
        <color theme="0"/>
        <rFont val="Century Gothic"/>
        <family val="2"/>
      </rPr>
      <t>(Antes de Iva)</t>
    </r>
  </si>
  <si>
    <t>IVA (19%)</t>
  </si>
  <si>
    <r>
      <t xml:space="preserve">Valor total del servicio </t>
    </r>
    <r>
      <rPr>
        <i/>
        <sz val="9"/>
        <color theme="0"/>
        <rFont val="Century Gothic"/>
        <family val="2"/>
      </rPr>
      <t>(IVA incluido)</t>
    </r>
  </si>
  <si>
    <t>SERVICIOS PROFESIONALES</t>
  </si>
  <si>
    <t>Honorarios Administrativos /Recurso humano, soporte y administración.</t>
  </si>
  <si>
    <t>TOTALES</t>
  </si>
  <si>
    <t>TOTAL PROPUESTA ECONÓMICA</t>
  </si>
  <si>
    <t>TOTAL IVA</t>
  </si>
  <si>
    <t>TOTAL OFERTA
CON IVA</t>
  </si>
  <si>
    <t>Nota 1: De conformidad con el artículo 476 del Estatuto Tributario establece en su numeral 21 que el servicio de computación en la nube (cloud computing) está excluido del IVA.</t>
  </si>
  <si>
    <t>NOTA</t>
  </si>
  <si>
    <r>
      <t xml:space="preserve">Valor </t>
    </r>
    <r>
      <rPr>
        <b/>
        <u/>
        <sz val="9"/>
        <color theme="0"/>
        <rFont val="Century Gothic"/>
        <family val="2"/>
      </rPr>
      <t>mensual</t>
    </r>
    <r>
      <rPr>
        <b/>
        <sz val="9"/>
        <color theme="0"/>
        <rFont val="Century Gothic"/>
        <family val="2"/>
      </rPr>
      <t xml:space="preserve"> del servicio
 </t>
    </r>
    <r>
      <rPr>
        <i/>
        <sz val="9"/>
        <color theme="0"/>
        <rFont val="Century Gothic"/>
        <family val="2"/>
      </rPr>
      <t>(Sin Iva)</t>
    </r>
  </si>
  <si>
    <r>
      <t xml:space="preserve">Valor total del servicio </t>
    </r>
    <r>
      <rPr>
        <i/>
        <sz val="9"/>
        <color theme="0"/>
        <rFont val="Century Gothic"/>
        <family val="2"/>
      </rPr>
      <t>(Sin IVA)</t>
    </r>
  </si>
  <si>
    <t>Servicios de licenciamiento de la plataforma
Nota 1</t>
  </si>
  <si>
    <t>*El valor total para este pago no debe superar los seiscientos quince millones doscientos veintinueve mil trecientos sesenta y ocho pesos mt/cte ANTES DE IVA ($615.229.368)</t>
  </si>
  <si>
    <t>Honorarios Administrativos. Servicios de implementacion, Infraestructura y Soluciones.</t>
  </si>
  <si>
    <t>*El valor total para estos pagos no debe superar los trecientos trece millones ochenta y tres mil docientos setenta y siete pesos ANTES DE IVA ($313.083.277).</t>
  </si>
  <si>
    <t>*El valor total para estos pagos no debe superar los cuatrocientos setenta y cinco millones cuarenta y nueve mil ochocientos veinte pesos ANTES DE IVA ($475.049.820).</t>
  </si>
  <si>
    <r>
      <t xml:space="preserve">ANEXO No 8. FORMATO PROPUESTA ECONÓMICA
</t>
    </r>
    <r>
      <rPr>
        <sz val="10"/>
        <color theme="1"/>
        <rFont val="Gadugi"/>
        <family val="2"/>
      </rPr>
      <t>Prestar un servicio especializado que proporciones una solución tecnológica de gestión de vulnerabilidades, orientada a la identificación, detección, prevención, análisis, monitoreo continuo  y seguimiento en tiempo real de vulnerabilidades presentes en los activos tecnológicos de LA PREVISORA S.A., que incluya servicios de análisis de código seguro, ejecución de pruebas de penetración y ethical hacking, análisis técnico y priorización de las vulnerabilidades detectadas, el tratamiento inmediato mediante acciones de remediación, contención o mitigación en tiempo real y la implementación de postura de seguridad(hardening) sobre los activos tecnológicos de La Previsora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</si>
</sst>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#,##0"/>
    <numFmt numFmtId="169" formatCode="_-&quot;$&quot;* #,##0_-;\-&quot;$&quot;* #,##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adugi"/>
      <family val="2"/>
    </font>
    <font>
      <b/>
      <sz val="10"/>
      <color theme="1"/>
      <name val="Gadugi"/>
      <family val="2"/>
    </font>
    <font>
      <sz val="10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b/>
      <sz val="12"/>
      <color theme="1"/>
      <name val="Gadugi"/>
      <family val="2"/>
    </font>
    <font>
      <b/>
      <sz val="10"/>
      <color theme="0"/>
      <name val="Gadugi"/>
      <family val="2"/>
    </font>
    <font>
      <b/>
      <sz val="11"/>
      <color theme="1"/>
      <name val="Gadugi"/>
      <family val="2"/>
    </font>
    <font>
      <sz val="9"/>
      <color theme="0"/>
      <name val="Century Gothic"/>
      <family val="2"/>
    </font>
    <font>
      <b/>
      <u/>
      <sz val="9"/>
      <color theme="0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b/>
      <sz val="14"/>
      <color theme="1"/>
      <name val="Gadugi"/>
      <family val="2"/>
    </font>
    <font>
      <i/>
      <sz val="10"/>
      <color theme="1"/>
      <name val="Gadugi"/>
      <family val="2"/>
    </font>
  </fonts>
  <fills count="8">
    <fill>
      <patternFill patternType="none"/>
    </fill>
    <fill>
      <patternFill patternType="gray125"/>
    </fill>
    <fill>
      <patternFill patternType="solid">
        <fgColor rgb="FF532963"/>
        <bgColor indexed="64"/>
      </patternFill>
    </fill>
    <fill>
      <patternFill patternType="solid">
        <fgColor rgb="FFAF74C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2">
    <xf numFmtId="0" fontId="0" fillId="0" borderId="0" xfId="0"/>
    <xf numFmtId="42" fontId="0" fillId="0" borderId="1" xfId="0" applyNumberFormat="1" applyBorder="1" applyAlignment="1">
      <alignment vertical="center" wrapText="1"/>
    </xf>
    <xf numFmtId="0" fontId="2" fillId="0" borderId="0" xfId="0" applyFont="1"/>
    <xf numFmtId="0" fontId="2" fillId="0" borderId="5" xfId="0" applyFont="1" applyBorder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166" fontId="3" fillId="4" borderId="1" xfId="2" applyFont="1" applyFill="1" applyBorder="1" applyAlignment="1" applyProtection="1">
      <alignment vertical="center" wrapText="1"/>
    </xf>
    <xf numFmtId="168" fontId="3" fillId="4" borderId="1" xfId="2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2" fontId="0" fillId="5" borderId="1" xfId="0" applyNumberFormat="1" applyFill="1" applyBorder="1" applyAlignment="1" applyProtection="1">
      <alignment vertical="center" wrapText="1"/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14" fillId="6" borderId="1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9" fontId="0" fillId="5" borderId="2" xfId="1" applyNumberFormat="1" applyFont="1" applyFill="1" applyBorder="1" applyAlignment="1" applyProtection="1">
      <alignment horizontal="center" vertical="center" wrapText="1"/>
      <protection locked="0"/>
    </xf>
    <xf numFmtId="169" fontId="0" fillId="5" borderId="8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168" fontId="9" fillId="4" borderId="12" xfId="1" applyNumberFormat="1" applyFont="1" applyFill="1" applyBorder="1" applyAlignment="1">
      <alignment horizontal="center" vertical="center"/>
    </xf>
    <xf numFmtId="168" fontId="9" fillId="4" borderId="7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224410</xdr:colOff>
      <xdr:row>2</xdr:row>
      <xdr:rowOff>218167</xdr:rowOff>
    </xdr:from>
    <xdr:to>
      <xdr:col>1</xdr:col>
      <xdr:colOff>2700564</xdr:colOff>
      <xdr:row>8</xdr:row>
      <xdr:rowOff>7710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DFA32B-019D-4B80-B250-601C7599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696" y="644524"/>
          <a:ext cx="2476154" cy="1061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0EED-C507-4122-A94E-AE538E846B86}">
  <dimension ref="B2:J24"/>
  <sheetViews>
    <sheetView tabSelected="1" zoomScale="70" zoomScaleNormal="70" workbookViewId="0">
      <selection activeCell="C2" sqref="C2:G7"/>
    </sheetView>
  </sheetViews>
  <sheetFormatPr baseColWidth="10" defaultColWidth="28.81640625" defaultRowHeight="14" x14ac:dyDescent="0.3"/>
  <cols>
    <col min="1" max="1" width="4.1796875" style="2" customWidth="1"/>
    <col min="2" max="2" width="40.81640625" style="2" customWidth="1"/>
    <col min="3" max="3" width="42.81640625" style="2" customWidth="1"/>
    <col min="4" max="4" width="14.81640625" style="2" customWidth="1"/>
    <col min="5" max="6" width="24.1796875" style="2" customWidth="1"/>
    <col min="7" max="7" width="24.81640625" style="2" customWidth="1"/>
    <col min="8" max="8" width="23" style="2" customWidth="1"/>
    <col min="9" max="9" width="36.90625" style="2" customWidth="1"/>
    <col min="10" max="16384" width="28.81640625" style="2"/>
  </cols>
  <sheetData>
    <row r="2" spans="2:10" x14ac:dyDescent="0.3">
      <c r="B2" s="30"/>
      <c r="C2" s="36" t="s">
        <v>29</v>
      </c>
      <c r="D2" s="36"/>
      <c r="E2" s="36"/>
      <c r="F2" s="36"/>
      <c r="G2" s="36"/>
      <c r="H2" s="32" t="s">
        <v>0</v>
      </c>
      <c r="I2" s="50">
        <v>45972</v>
      </c>
    </row>
    <row r="3" spans="2:10" x14ac:dyDescent="0.3">
      <c r="B3" s="30"/>
      <c r="C3" s="36"/>
      <c r="D3" s="36"/>
      <c r="E3" s="36"/>
      <c r="F3" s="36"/>
      <c r="G3" s="36"/>
      <c r="H3" s="32"/>
      <c r="I3" s="51"/>
    </row>
    <row r="4" spans="2:10" ht="19.5" customHeight="1" x14ac:dyDescent="0.3">
      <c r="B4" s="30"/>
      <c r="C4" s="36"/>
      <c r="D4" s="36"/>
      <c r="E4" s="36"/>
      <c r="F4" s="36"/>
      <c r="G4" s="36"/>
      <c r="H4" s="31" t="s">
        <v>1</v>
      </c>
      <c r="I4" s="51">
        <v>2</v>
      </c>
    </row>
    <row r="5" spans="2:10" x14ac:dyDescent="0.3">
      <c r="B5" s="30"/>
      <c r="C5" s="36"/>
      <c r="D5" s="36"/>
      <c r="E5" s="36"/>
      <c r="F5" s="36"/>
      <c r="G5" s="36"/>
      <c r="H5" s="31"/>
      <c r="I5" s="51"/>
    </row>
    <row r="6" spans="2:10" ht="19.5" customHeight="1" x14ac:dyDescent="0.3">
      <c r="B6" s="30"/>
      <c r="C6" s="36"/>
      <c r="D6" s="36"/>
      <c r="E6" s="36"/>
      <c r="F6" s="36"/>
      <c r="G6" s="36"/>
      <c r="H6" s="31" t="s">
        <v>2</v>
      </c>
      <c r="I6" s="51" t="s">
        <v>3</v>
      </c>
    </row>
    <row r="7" spans="2:10" x14ac:dyDescent="0.3">
      <c r="B7" s="30"/>
      <c r="C7" s="36"/>
      <c r="D7" s="36"/>
      <c r="E7" s="36"/>
      <c r="F7" s="36"/>
      <c r="G7" s="36"/>
      <c r="H7" s="31"/>
      <c r="I7" s="51"/>
    </row>
    <row r="8" spans="2:10" ht="16" thickBot="1" x14ac:dyDescent="0.35">
      <c r="B8" s="3"/>
      <c r="C8" s="4"/>
      <c r="D8" s="4"/>
      <c r="E8" s="4"/>
      <c r="F8" s="4"/>
      <c r="G8" s="5"/>
      <c r="H8" s="5"/>
      <c r="I8" s="5"/>
    </row>
    <row r="9" spans="2:10" ht="14.5" customHeight="1" x14ac:dyDescent="0.3">
      <c r="B9" s="17" t="s">
        <v>4</v>
      </c>
      <c r="C9" s="17" t="s">
        <v>5</v>
      </c>
      <c r="D9" s="17" t="s">
        <v>9</v>
      </c>
      <c r="E9" s="37" t="s">
        <v>22</v>
      </c>
      <c r="F9" s="38"/>
      <c r="G9" s="37" t="s">
        <v>23</v>
      </c>
      <c r="H9" s="38"/>
      <c r="I9" s="33" t="s">
        <v>21</v>
      </c>
    </row>
    <row r="10" spans="2:10" ht="15" customHeight="1" thickBot="1" x14ac:dyDescent="0.35">
      <c r="B10" s="17"/>
      <c r="C10" s="17"/>
      <c r="D10" s="17"/>
      <c r="E10" s="39"/>
      <c r="F10" s="40"/>
      <c r="G10" s="37"/>
      <c r="H10" s="38"/>
      <c r="I10" s="34"/>
    </row>
    <row r="11" spans="2:10" ht="61.5" customHeight="1" x14ac:dyDescent="0.3">
      <c r="B11" s="13" t="s">
        <v>7</v>
      </c>
      <c r="C11" s="14" t="s">
        <v>24</v>
      </c>
      <c r="D11" s="11">
        <v>26</v>
      </c>
      <c r="E11" s="41"/>
      <c r="F11" s="42"/>
      <c r="G11" s="43">
        <f>E11*D11</f>
        <v>0</v>
      </c>
      <c r="H11" s="44"/>
      <c r="I11" s="45" t="s">
        <v>25</v>
      </c>
    </row>
    <row r="12" spans="2:10" ht="25" customHeight="1" x14ac:dyDescent="0.3">
      <c r="B12" s="29" t="s">
        <v>8</v>
      </c>
      <c r="C12" s="29"/>
      <c r="D12" s="29"/>
      <c r="E12" s="47">
        <f>G11</f>
        <v>0</v>
      </c>
      <c r="F12" s="48"/>
      <c r="G12" s="48"/>
      <c r="H12" s="49"/>
      <c r="I12" s="46"/>
    </row>
    <row r="13" spans="2:10" ht="14.5" thickBot="1" x14ac:dyDescent="0.35">
      <c r="B13" s="6"/>
      <c r="C13" s="7"/>
      <c r="D13" s="7"/>
    </row>
    <row r="14" spans="2:10" ht="14.5" customHeight="1" x14ac:dyDescent="0.3">
      <c r="B14" s="17" t="s">
        <v>4</v>
      </c>
      <c r="C14" s="17" t="s">
        <v>5</v>
      </c>
      <c r="D14" s="17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33" t="s">
        <v>21</v>
      </c>
    </row>
    <row r="15" spans="2:10" ht="22" customHeight="1" x14ac:dyDescent="0.3">
      <c r="B15" s="17"/>
      <c r="C15" s="17"/>
      <c r="D15" s="17"/>
      <c r="E15" s="17"/>
      <c r="F15" s="17"/>
      <c r="G15" s="17"/>
      <c r="H15" s="17"/>
      <c r="I15" s="34"/>
    </row>
    <row r="16" spans="2:10" ht="52" x14ac:dyDescent="0.35">
      <c r="B16" s="28" t="s">
        <v>14</v>
      </c>
      <c r="C16" s="14" t="s">
        <v>26</v>
      </c>
      <c r="D16" s="11">
        <v>26</v>
      </c>
      <c r="E16" s="15"/>
      <c r="F16" s="15">
        <f>E16*D16</f>
        <v>0</v>
      </c>
      <c r="G16" s="1">
        <f>(F16*19%)</f>
        <v>0</v>
      </c>
      <c r="H16" s="1">
        <f>(F16+G16)</f>
        <v>0</v>
      </c>
      <c r="I16" s="16" t="s">
        <v>27</v>
      </c>
      <c r="J16"/>
    </row>
    <row r="17" spans="2:10" ht="52" customHeight="1" x14ac:dyDescent="0.35">
      <c r="B17" s="28"/>
      <c r="C17" s="14" t="s">
        <v>15</v>
      </c>
      <c r="D17" s="11">
        <v>26</v>
      </c>
      <c r="E17" s="15">
        <v>0</v>
      </c>
      <c r="F17" s="15">
        <f t="shared" ref="F17" si="0">E17*D17</f>
        <v>0</v>
      </c>
      <c r="G17" s="1">
        <f t="shared" ref="G17" si="1">(F17*19%)</f>
        <v>0</v>
      </c>
      <c r="H17" s="1">
        <f>(F17+G17)</f>
        <v>0</v>
      </c>
      <c r="I17" s="35" t="s">
        <v>28</v>
      </c>
      <c r="J17"/>
    </row>
    <row r="18" spans="2:10" x14ac:dyDescent="0.3">
      <c r="B18" s="29" t="s">
        <v>16</v>
      </c>
      <c r="C18" s="29"/>
      <c r="D18" s="12"/>
      <c r="E18" s="9">
        <f>SUM(E16:E17)</f>
        <v>0</v>
      </c>
      <c r="F18" s="9">
        <f>SUM(F16:F17)</f>
        <v>0</v>
      </c>
      <c r="G18" s="9">
        <f>SUM(G16:G17)</f>
        <v>0</v>
      </c>
      <c r="H18" s="9">
        <f>SUM(H16:H17)</f>
        <v>0</v>
      </c>
      <c r="I18" s="35"/>
    </row>
    <row r="20" spans="2:10" ht="14.15" customHeight="1" x14ac:dyDescent="0.3">
      <c r="B20" s="19" t="s">
        <v>17</v>
      </c>
      <c r="C20" s="20"/>
      <c r="D20" s="21"/>
      <c r="E20" s="17" t="s">
        <v>6</v>
      </c>
      <c r="F20" s="17" t="s">
        <v>18</v>
      </c>
      <c r="G20" s="17" t="s">
        <v>19</v>
      </c>
      <c r="H20" s="17"/>
      <c r="I20" s="17"/>
    </row>
    <row r="21" spans="2:10" x14ac:dyDescent="0.3">
      <c r="B21" s="22"/>
      <c r="C21" s="23"/>
      <c r="D21" s="24"/>
      <c r="E21" s="17"/>
      <c r="F21" s="17"/>
      <c r="G21" s="17"/>
      <c r="H21" s="17"/>
      <c r="I21" s="17"/>
    </row>
    <row r="22" spans="2:10" ht="30.65" customHeight="1" x14ac:dyDescent="0.3">
      <c r="B22" s="25"/>
      <c r="C22" s="26"/>
      <c r="D22" s="27"/>
      <c r="E22" s="10">
        <f>E12+F18</f>
        <v>0</v>
      </c>
      <c r="F22" s="9">
        <f>G18</f>
        <v>0</v>
      </c>
      <c r="G22" s="18">
        <f>F22+E22</f>
        <v>0</v>
      </c>
      <c r="H22" s="18"/>
      <c r="I22" s="18"/>
    </row>
    <row r="24" spans="2:10" x14ac:dyDescent="0.3">
      <c r="B24" s="8" t="s">
        <v>20</v>
      </c>
    </row>
  </sheetData>
  <mergeCells count="35">
    <mergeCell ref="E11:F11"/>
    <mergeCell ref="G11:H11"/>
    <mergeCell ref="I11:I12"/>
    <mergeCell ref="C9:C10"/>
    <mergeCell ref="D9:D10"/>
    <mergeCell ref="E12:H12"/>
    <mergeCell ref="B12:D12"/>
    <mergeCell ref="B9:B10"/>
    <mergeCell ref="B2:B7"/>
    <mergeCell ref="H6:H7"/>
    <mergeCell ref="H4:H5"/>
    <mergeCell ref="H2:H3"/>
    <mergeCell ref="I9:I10"/>
    <mergeCell ref="C2:G7"/>
    <mergeCell ref="E9:F10"/>
    <mergeCell ref="G9:H10"/>
    <mergeCell ref="I2:I3"/>
    <mergeCell ref="I4:I5"/>
    <mergeCell ref="I6:I7"/>
    <mergeCell ref="G20:I21"/>
    <mergeCell ref="G22:I22"/>
    <mergeCell ref="F20:F21"/>
    <mergeCell ref="B20:D22"/>
    <mergeCell ref="F14:F15"/>
    <mergeCell ref="D14:D15"/>
    <mergeCell ref="E14:E15"/>
    <mergeCell ref="H14:H15"/>
    <mergeCell ref="G14:G15"/>
    <mergeCell ref="E20:E21"/>
    <mergeCell ref="B16:B17"/>
    <mergeCell ref="B18:C18"/>
    <mergeCell ref="B14:B15"/>
    <mergeCell ref="C14:C15"/>
    <mergeCell ref="I14:I15"/>
    <mergeCell ref="I17:I18"/>
  </mergeCell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ca3b6c49c59eb11baf3244d80b839e8c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71df6f6e8c9d995920ff0505c9eb7bac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0A2421-F048-403E-B35F-1387BD903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BD4261-7141-4752-BA2C-9D0FC2D4A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5F157-8929-4273-A254-E2634C83F390}">
  <ds:schemaRefs>
    <ds:schemaRef ds:uri="http://schemas.microsoft.com/office/2006/metadata/properties"/>
    <ds:schemaRef ds:uri="http://schemas.microsoft.com/office/infopath/2007/PartnerControls"/>
    <ds:schemaRef ds:uri="645aa32d-a81d-42b3-9638-2b8cd42fd14d"/>
    <ds:schemaRef ds:uri="13d9a873-4f1a-4ee4-99f5-b114d1797c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PEDROZA CRUZ</dc:creator>
  <cp:keywords/>
  <dc:description/>
  <cp:lastModifiedBy>JUAN MANUEL GARCIA PINZON</cp:lastModifiedBy>
  <cp:revision/>
  <dcterms:created xsi:type="dcterms:W3CDTF">2025-08-28T14:37:53Z</dcterms:created>
  <dcterms:modified xsi:type="dcterms:W3CDTF">2025-12-16T19:09:08Z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2025-08-28T16:06:24Z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03f30ff9-193f-43f7-87e1-1b1b10705e2e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0x010100863269AFA9893A45AD036D16253E8B31</vt:lpwstr>
  </property>
  <property fmtid="{D5CDD505-2E9C-101B-9397-08002B2CF9AE}" pid="11" name="MediaServiceImageTags">
    <vt:lpwstr/>
  </property>
</Properties>
</file>