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laprevisora-my.sharepoint.com/personal/wendy_jimenez_previsora_gov_co/Documents/Documentos/TRANSFORMACIÓN DIGITAL/CONTRATOS/PORTAL WEB 2/3. Invitación Abierta/Anexos Invitación Abierta/"/>
    </mc:Choice>
  </mc:AlternateContent>
  <xr:revisionPtr revIDLastSave="34" documentId="8_{D5014C83-3B97-4E80-9D80-4F401A53800C}" xr6:coauthVersionLast="47" xr6:coauthVersionMax="47" xr10:uidLastSave="{3AEE2A95-90D4-4822-B2D8-C86B2D15C53B}"/>
  <bookViews>
    <workbookView xWindow="-110" yWindow="-110" windowWidth="19420" windowHeight="10420" xr2:uid="{B682C55C-09F7-4766-9616-16EA30075255}"/>
  </bookViews>
  <sheets>
    <sheet name="Matriz de riesgos contratación"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3" i="1"/>
  <c r="H22" i="1"/>
  <c r="H21" i="1"/>
  <c r="H20" i="1"/>
  <c r="H19" i="1"/>
  <c r="H18" i="1"/>
  <c r="H17" i="1"/>
  <c r="H16" i="1"/>
  <c r="H15" i="1"/>
  <c r="H14" i="1"/>
  <c r="H13" i="1"/>
  <c r="H12" i="1"/>
</calcChain>
</file>

<file path=xl/sharedStrings.xml><?xml version="1.0" encoding="utf-8"?>
<sst xmlns="http://schemas.openxmlformats.org/spreadsheetml/2006/main" count="126" uniqueCount="85">
  <si>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</si>
  <si>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</si>
  <si>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</si>
  <si>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</si>
  <si>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</si>
  <si>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</si>
  <si>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</si>
  <si>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</si>
  <si>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</si>
  <si>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</si>
  <si>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Consecuencia del evento</t>
  </si>
  <si>
    <t>Tratamiento</t>
  </si>
  <si>
    <t xml:space="preserve">Pre contractual </t>
  </si>
  <si>
    <t>Especifico</t>
  </si>
  <si>
    <t>Interno</t>
  </si>
  <si>
    <t>Financieros</t>
  </si>
  <si>
    <t>Indisponibilidad presupuestal para realizar el proceso contractual.</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</si>
  <si>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</si>
  <si>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</si>
  <si>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</si>
  <si>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</si>
  <si>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</si>
  <si>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</si>
  <si>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</si>
  <si>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</si>
  <si>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</si>
  <si>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</si>
  <si>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</si>
  <si>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</si>
  <si>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</si>
  <si>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</si>
  <si>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</si>
  <si>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</si>
  <si>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</si>
  <si>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</si>
  <si>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Aptos Narrow"/>
        <family val="2"/>
        <scheme val="minor"/>
      </rPr>
      <t xml:space="preserve">
</t>
    </r>
    <r>
      <rPr>
        <sz val="14"/>
        <rFont val="Aptos Narrow"/>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</si>
  <si>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</si>
  <si>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Aptos Narrow"/>
        <family val="2"/>
        <scheme val="minor"/>
      </rPr>
      <t>1. Demoras en la firma y legalización en el contrato.
2.Incumplimiento en la aplicación de normatividad externa para procesos de contratación. 
3. El adjudicatario sin justa causa no suscribe el contrato.</t>
    </r>
    <r>
      <rPr>
        <strike/>
        <sz val="14"/>
        <rFont val="Aptos Narrow"/>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</si>
  <si>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</si>
  <si>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</si>
  <si>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</si>
  <si>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</si>
  <si>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</si>
  <si>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Contractual</t>
  </si>
  <si>
    <t>Económicos</t>
  </si>
  <si>
    <t>Incumplimiento por parte del proveedor de las obligaciones establecidas contractualmente.</t>
  </si>
  <si>
    <t>1. Falta de capacidad financiera del Contratista.
2.Falta de recurso humano para el desarrollo de las actividades.</t>
  </si>
  <si>
    <t>1. No contar con las capacidades desarrolladas para la operación de la Unidad de Analitica. 
2. Analisis de datos inadecuada para toma de decisiones para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</si>
  <si>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</si>
  <si>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</si>
  <si>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</si>
  <si>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</si>
  <si>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</si>
  <si>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</si>
  <si>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</si>
  <si>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</si>
  <si>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</si>
  <si>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</si>
  <si>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</si>
  <si>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</si>
  <si>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</si>
  <si>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</si>
  <si>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Demoras en la entrega de la información necesaria para la ejecución del proyecto</t>
  </si>
  <si>
    <t>1. Falencias en la planeación de las actividades (actividades no planeadas, estimaciones erróneas en la duración de las actividades, factores organizacionales no contemplados).
2. Falta de seguimiento en las actividades del proyecto.
3. Falta de comunicación y gestión.</t>
  </si>
  <si>
    <t>1. Incumplimiento del plan de trabajo del proyecto.
2. Incumplimiento del tiempo y alcance del proyecto.
3. Incumplimiento del contrato (sanciones)</t>
  </si>
  <si>
    <t>1. Seguimiento permanente a las solicitudes de información.
2. Socializar a la organización la importancia de contar con la información requerida.</t>
  </si>
  <si>
    <t>1. Seguimiento permanente a las solicitudes de información.
2. Socializar con la alta dirección la importancia de contar con la información requerida.</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</si>
  <si>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</si>
  <si>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</si>
  <si>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</si>
  <si>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</si>
  <si>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</si>
  <si>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Subgerencia de Transformación Digital</t>
  </si>
  <si>
    <t>% Asignación Entidad</t>
  </si>
  <si>
    <t>% Asignación Contratista</t>
  </si>
  <si>
    <t xml:space="preserve">CUATRO MIL DOSCIENTOS NUEVE MILLONES CIENTO CINCUENTA Y OCHO MIL QUINIENTOS SESENTA PESOS M/CTE* ($4,209,158,560) Incluido IVA. </t>
  </si>
  <si>
    <t>Contratar la suscripción a la plataforma de experiencia digital Liferay DXP Cloud en modalidad PaaS, junto con los servicios de soporte, mantenimiento, web máster, desarrollos web de funcionalidades, diseño web UX/UI, estrategia SEO y equipo de trabajo dedicado para el control de la operación del portal web y portal de intermediarios de LA PREVISORA S.A.</t>
  </si>
  <si>
    <t>MATRIZ DE RIESGOS PRECONTRACTUALES, CONTRACTUALES, POSCONTRACTUALES Y OPERATIVOS PARA PROCESOS DE CONTRATACIÓN</t>
  </si>
  <si>
    <t>General</t>
  </si>
  <si>
    <t>Incumplimiento del cronograma definido para realizar el proceso de contratación.</t>
  </si>
  <si>
    <t>Retraso en el inicio de la ejecución del contrato según la necesidad de plazo identificada.</t>
  </si>
  <si>
    <t>Incurrir en demora o imposibilidad de realizar el proceso de contratación.</t>
  </si>
  <si>
    <t>1. Imprevisión de tiempos y demoras en la revisión a necesidades de la contratación por parte de las áreas involucradas en el proceso.</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</si>
  <si>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</si>
  <si>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Seguimiento de la gestión interna con las áreas involucradas para el cumplimiento de los tiempos de revisión y aprobación de los documentos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</si>
</sst>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4"/>
      <color theme="0"/>
      <name val="Aptos Narrow"/>
      <family val="2"/>
      <scheme val="minor"/>
    </font>
    <font>
      <sz val="14"/>
      <name val="Aptos Narrow"/>
      <family val="2"/>
      <scheme val="minor"/>
    </font>
    <font>
      <sz val="11"/>
      <name val="Aptos Narrow"/>
      <family val="2"/>
      <scheme val="minor"/>
    </font>
    <font>
      <b/>
      <sz val="22"/>
      <name val="Aptos Narrow"/>
      <family val="2"/>
      <scheme val="minor"/>
    </font>
    <font>
      <strike/>
      <sz val="14"/>
      <name val="Aptos Narrow"/>
      <family val="2"/>
      <scheme val="minor"/>
    </font>
    <font>
      <b/>
      <sz val="18"/>
      <color theme="0"/>
      <name val="Aptos Narrow"/>
      <family val="2"/>
      <scheme val="minor"/>
    </font>
    <font>
      <sz val="16"/>
      <name val="Aptos Narrow"/>
      <family val="2"/>
      <scheme val="minor"/>
    </font>
    <font>
      <b/>
      <sz val="16"/>
      <name val="Aptos Narrow"/>
      <family val="2"/>
      <scheme val="minor"/>
    </font>
  </fonts>
  <fills count="5">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rgb="FF6A1A7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3" fillId="2" borderId="8" xfId="0" applyFont="1" applyFill="1" applyBorder="1" applyAlignment="1">
      <alignment horizontal="center" vertical="center"/>
    </xf>
    <xf numFmtId="0" fontId="2" fillId="0" borderId="0" xfId="0" applyFont="1"/>
    <xf numFmtId="0" fontId="4" fillId="3" borderId="8" xfId="0" applyFont="1" applyFill="1" applyBorder="1" applyAlignment="1">
      <alignment vertical="center"/>
    </xf>
    <xf numFmtId="0" fontId="4" fillId="3" borderId="8" xfId="0" applyFont="1" applyFill="1" applyBorder="1" applyAlignment="1">
      <alignment horizontal="justify" vertical="center" wrapText="1"/>
    </xf>
    <xf numFmtId="0" fontId="4" fillId="3" borderId="8" xfId="0" applyFont="1" applyFill="1" applyBorder="1" applyAlignment="1">
      <alignment horizontal="left" vertical="center" wrapText="1"/>
    </xf>
    <xf numFmtId="9" fontId="4" fillId="3" borderId="8" xfId="1" applyFont="1" applyFill="1" applyBorder="1" applyAlignment="1">
      <alignment horizontal="center" vertical="center" wrapText="1"/>
    </xf>
    <xf numFmtId="0" fontId="4" fillId="0" borderId="8" xfId="0" applyFont="1" applyBorder="1" applyAlignment="1">
      <alignment vertical="center" wrapText="1"/>
    </xf>
    <xf numFmtId="0" fontId="7" fillId="3" borderId="8" xfId="0" applyFont="1" applyFill="1" applyBorder="1" applyAlignment="1">
      <alignment horizontal="justify" vertical="center" wrapText="1"/>
    </xf>
    <xf numFmtId="0" fontId="4" fillId="0" borderId="8" xfId="0" applyFont="1" applyBorder="1" applyAlignment="1">
      <alignment horizontal="justify" vertical="center" wrapText="1"/>
    </xf>
    <xf numFmtId="0" fontId="4" fillId="0" borderId="8" xfId="0" applyFont="1" applyBorder="1" applyAlignment="1">
      <alignment horizontal="left" vertical="center" wrapText="1"/>
    </xf>
    <xf numFmtId="0" fontId="4" fillId="0" borderId="8"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8" fillId="4" borderId="8"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8" xfId="0" applyFont="1" applyFill="1" applyBorder="1" applyAlignment="1">
      <alignment horizontal="center" vertical="center" textRotation="90" wrapText="1"/>
    </xf>
    <xf numFmtId="0" fontId="10" fillId="0" borderId="8" xfId="0" applyFont="1" applyBorder="1"/>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xf>
    <xf numFmtId="0" fontId="10" fillId="0" borderId="12" xfId="0" applyFont="1" applyBorder="1" applyAlignment="1">
      <alignment horizontal="left"/>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17" fontId="4" fillId="0" borderId="10" xfId="0" applyNumberFormat="1" applyFont="1" applyBorder="1" applyAlignment="1">
      <alignment horizontal="left"/>
    </xf>
    <xf numFmtId="17" fontId="4" fillId="0" borderId="11" xfId="0" applyNumberFormat="1" applyFont="1" applyBorder="1" applyAlignment="1">
      <alignment horizontal="left"/>
    </xf>
    <xf numFmtId="17" fontId="4" fillId="0" borderId="12" xfId="0" applyNumberFormat="1"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6" fillId="0" borderId="8"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6A1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759114</xdr:colOff>
      <xdr:row>2</xdr:row>
      <xdr:rowOff>66386</xdr:rowOff>
    </xdr:from>
    <xdr:to>
      <xdr:col>2</xdr:col>
      <xdr:colOff>254000</xdr:colOff>
      <xdr:row>5</xdr:row>
      <xdr:rowOff>155871</xdr:rowOff>
    </xdr:to>
    <xdr:pic>
      <xdr:nvPicPr>
        <xdr:cNvPr id="3" name="Imagen 2">
          <a:extLst>
            <a:ext uri="{FF2B5EF4-FFF2-40B4-BE49-F238E27FC236}">
              <a16:creationId xmlns:a16="http://schemas.microsoft.com/office/drawing/2014/main" id="{D273288F-0026-4341-AD1D-A3489CA08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114" y="495011"/>
          <a:ext cx="2574636" cy="1407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personal/ana_ospina_previsora_gov_co/Documents/Escritorio/2022/contratos/Auditoria%20medica/INVITACION%20NUEVA/Matriz%20de%20riesgos%20precontractuales,%20contractuales%20y%20operativ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IMENEZWS\Downloads\ANEXO%20No.%209%20Matriz%20de%20riesgos%20precontractuales%20contractuales.xlsx" TargetMode="External"/><Relationship Id="rId1" Type="http://schemas.openxmlformats.org/officeDocument/2006/relationships/externalLinkPath" Target="file:///C:\Users\JIMENEZWS\Downloads\ANEXO%20No.%209%20Matriz%20de%20riesgos%20precontractuales%20contractu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sheetName val="Explicación campos Matriz"/>
    </sheetNames>
    <sheetDataSet>
      <sheetData sheetId="0" refreshError="1"/>
      <sheetData sheetId="1">
        <row r="50">
          <cell r="A50">
            <v>0</v>
          </cell>
          <cell r="B50">
            <v>1</v>
          </cell>
        </row>
        <row r="51">
          <cell r="A51">
            <v>0.05</v>
          </cell>
          <cell r="B51">
            <v>0.95</v>
          </cell>
        </row>
        <row r="52">
          <cell r="A52">
            <v>0.1</v>
          </cell>
          <cell r="B52">
            <v>0.9</v>
          </cell>
        </row>
        <row r="53">
          <cell r="A53">
            <v>0.15</v>
          </cell>
          <cell r="B53">
            <v>0.85</v>
          </cell>
        </row>
        <row r="54">
          <cell r="A54">
            <v>0.2</v>
          </cell>
          <cell r="B54">
            <v>0.8</v>
          </cell>
        </row>
        <row r="55">
          <cell r="A55">
            <v>0.25</v>
          </cell>
          <cell r="B55">
            <v>0.75</v>
          </cell>
        </row>
        <row r="56">
          <cell r="A56">
            <v>0.3</v>
          </cell>
          <cell r="B56">
            <v>0.7</v>
          </cell>
        </row>
        <row r="57">
          <cell r="A57">
            <v>0.35</v>
          </cell>
          <cell r="B57">
            <v>0.65</v>
          </cell>
        </row>
        <row r="58">
          <cell r="A58">
            <v>0.4</v>
          </cell>
          <cell r="B58">
            <v>0.6</v>
          </cell>
        </row>
        <row r="59">
          <cell r="A59">
            <v>0.45</v>
          </cell>
          <cell r="B59">
            <v>0.55000000000000104</v>
          </cell>
        </row>
        <row r="60">
          <cell r="A60">
            <v>0.5</v>
          </cell>
          <cell r="B60">
            <v>0.500000000000001</v>
          </cell>
        </row>
        <row r="61">
          <cell r="A61">
            <v>0.55000000000000004</v>
          </cell>
          <cell r="B61">
            <v>0.45000000000000101</v>
          </cell>
        </row>
        <row r="62">
          <cell r="A62">
            <v>0.6</v>
          </cell>
          <cell r="B62">
            <v>0.40000000000000102</v>
          </cell>
        </row>
        <row r="63">
          <cell r="A63">
            <v>0.65</v>
          </cell>
          <cell r="B63">
            <v>0.35000000000000098</v>
          </cell>
        </row>
        <row r="64">
          <cell r="A64">
            <v>0.7</v>
          </cell>
          <cell r="B64">
            <v>0.30000000000000099</v>
          </cell>
        </row>
        <row r="65">
          <cell r="A65">
            <v>0.75</v>
          </cell>
          <cell r="B65">
            <v>0.250000000000001</v>
          </cell>
        </row>
        <row r="66">
          <cell r="A66">
            <v>0.8</v>
          </cell>
          <cell r="B66">
            <v>0.20000000000000101</v>
          </cell>
        </row>
        <row r="67">
          <cell r="A67">
            <v>0.85</v>
          </cell>
          <cell r="B67">
            <v>0.15000000000000099</v>
          </cell>
        </row>
        <row r="68">
          <cell r="A68">
            <v>0.9</v>
          </cell>
          <cell r="B68">
            <v>0.100000000000001</v>
          </cell>
        </row>
        <row r="69">
          <cell r="A69">
            <v>0.95</v>
          </cell>
          <cell r="B69">
            <v>5.0000000000000898E-2</v>
          </cell>
        </row>
        <row r="70">
          <cell r="A70">
            <v>1</v>
          </cell>
          <cell r="B70">
            <v>9.9920072216264108E-16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5141-EE41-4CBD-98FB-E0A4AAF58AC9}">
  <dimension ref="A1:J25"/>
  <sheetViews>
    <sheetView showGridLines="0" tabSelected="1" zoomScale="40" zoomScaleNormal="40" workbookViewId="0">
      <selection activeCell="J12" sqref="J12"/>
    </sheetView>
  </sheetViews>
  <sheetFormatPr baseColWidth="10" defaultColWidth="10.81640625" defaultRowHeight="14.5" x14ac:dyDescent="0.35"/>
  <cols>
    <col min="1" max="1" width="25.453125" style="18" customWidth="1"/>
    <col min="2" max="2" width="18.54296875" style="5" customWidth="1"/>
    <col min="3" max="3" width="18.453125" style="5" customWidth="1"/>
    <col min="4" max="4" width="16.36328125" style="5" customWidth="1"/>
    <col min="5" max="5" width="42" style="5" customWidth="1"/>
    <col min="6" max="6" width="72" style="5" customWidth="1"/>
    <col min="7" max="8" width="10.90625" style="19" customWidth="1"/>
    <col min="9" max="9" width="83.1796875" style="5" customWidth="1"/>
    <col min="10" max="10" width="101.453125" style="5" customWidth="1"/>
    <col min="11" max="16384" width="10.81640625" style="5"/>
  </cols>
  <sheetData>
    <row r="1" spans="1:10" ht="18.5" x14ac:dyDescent="0.45">
      <c r="A1" s="1"/>
      <c r="B1" s="2"/>
      <c r="C1" s="2"/>
      <c r="D1" s="2"/>
      <c r="E1" s="3"/>
      <c r="F1" s="2"/>
      <c r="G1" s="4"/>
      <c r="H1" s="4"/>
      <c r="I1" s="2"/>
      <c r="J1" s="3"/>
    </row>
    <row r="2" spans="1:10" x14ac:dyDescent="0.35">
      <c r="A2" s="40"/>
      <c r="B2" s="41"/>
      <c r="C2" s="42"/>
      <c r="D2" s="49" t="s">
        <v>77</v>
      </c>
      <c r="E2" s="49"/>
      <c r="F2" s="49"/>
      <c r="G2" s="49"/>
      <c r="H2" s="49"/>
      <c r="I2" s="49"/>
      <c r="J2" s="49"/>
    </row>
    <row r="3" spans="1:10" ht="37" customHeight="1" x14ac:dyDescent="0.35">
      <c r="A3" s="43"/>
      <c r="B3" s="44"/>
      <c r="C3" s="45"/>
      <c r="D3" s="49"/>
      <c r="E3" s="49"/>
      <c r="F3" s="49"/>
      <c r="G3" s="49"/>
      <c r="H3" s="49"/>
      <c r="I3" s="49"/>
      <c r="J3" s="49"/>
    </row>
    <row r="4" spans="1:10" ht="45.5" customHeight="1" x14ac:dyDescent="0.35">
      <c r="A4" s="43"/>
      <c r="B4" s="44"/>
      <c r="C4" s="45"/>
      <c r="D4" s="27" t="s">
        <v>0</v>
      </c>
      <c r="E4" s="28"/>
      <c r="F4" s="31" t="s">
        <v>76</v>
      </c>
      <c r="G4" s="32"/>
      <c r="H4" s="32"/>
      <c r="I4" s="32"/>
      <c r="J4" s="33"/>
    </row>
    <row r="5" spans="1:10" ht="21" x14ac:dyDescent="0.5">
      <c r="A5" s="43"/>
      <c r="B5" s="44"/>
      <c r="C5" s="45"/>
      <c r="D5" s="23" t="s">
        <v>1</v>
      </c>
      <c r="E5" s="23"/>
      <c r="F5" s="34" t="s">
        <v>72</v>
      </c>
      <c r="G5" s="35"/>
      <c r="H5" s="35"/>
      <c r="I5" s="35"/>
      <c r="J5" s="36"/>
    </row>
    <row r="6" spans="1:10" ht="21" x14ac:dyDescent="0.5">
      <c r="A6" s="43"/>
      <c r="B6" s="44"/>
      <c r="C6" s="45"/>
      <c r="D6" s="23" t="s">
        <v>2</v>
      </c>
      <c r="E6" s="23"/>
      <c r="F6" s="34" t="s">
        <v>75</v>
      </c>
      <c r="G6" s="35"/>
      <c r="H6" s="35"/>
      <c r="I6" s="35"/>
      <c r="J6" s="36"/>
    </row>
    <row r="7" spans="1:10" ht="21" x14ac:dyDescent="0.5">
      <c r="A7" s="46"/>
      <c r="B7" s="47"/>
      <c r="C7" s="48"/>
      <c r="D7" s="29" t="s">
        <v>3</v>
      </c>
      <c r="E7" s="30"/>
      <c r="F7" s="37">
        <v>45931</v>
      </c>
      <c r="G7" s="38"/>
      <c r="H7" s="38"/>
      <c r="I7" s="38"/>
      <c r="J7" s="39"/>
    </row>
    <row r="8" spans="1:10" ht="18.5" x14ac:dyDescent="0.45">
      <c r="A8" s="1"/>
      <c r="B8" s="6"/>
      <c r="C8" s="6"/>
      <c r="D8" s="6"/>
      <c r="E8" s="3"/>
      <c r="F8" s="2"/>
      <c r="G8" s="4"/>
      <c r="H8" s="4"/>
      <c r="I8" s="2"/>
      <c r="J8" s="3"/>
    </row>
    <row r="9" spans="1:10" ht="18.5" x14ac:dyDescent="0.45">
      <c r="A9" s="1"/>
      <c r="B9" s="2"/>
      <c r="C9" s="2"/>
      <c r="D9" s="2"/>
      <c r="E9" s="3"/>
      <c r="F9" s="2"/>
      <c r="G9" s="4"/>
      <c r="H9" s="4"/>
      <c r="I9" s="2"/>
      <c r="J9" s="3"/>
    </row>
    <row r="10" spans="1:10" s="8" customFormat="1" ht="106.5" x14ac:dyDescent="0.35">
      <c r="A10" s="20" t="s">
        <v>4</v>
      </c>
      <c r="B10" s="20" t="s">
        <v>5</v>
      </c>
      <c r="C10" s="20" t="s">
        <v>6</v>
      </c>
      <c r="D10" s="20" t="s">
        <v>7</v>
      </c>
      <c r="E10" s="20" t="s">
        <v>8</v>
      </c>
      <c r="F10" s="21" t="s">
        <v>9</v>
      </c>
      <c r="G10" s="22" t="s">
        <v>73</v>
      </c>
      <c r="H10" s="22" t="s">
        <v>74</v>
      </c>
      <c r="I10" s="21" t="s">
        <v>10</v>
      </c>
      <c r="J10" s="20" t="s">
        <v>11</v>
      </c>
    </row>
    <row r="11" spans="1:10" s="8" customFormat="1" ht="55.5" x14ac:dyDescent="0.35">
      <c r="A11" s="24" t="s">
        <v>12</v>
      </c>
      <c r="B11" s="9" t="s">
        <v>78</v>
      </c>
      <c r="C11" s="9" t="s">
        <v>14</v>
      </c>
      <c r="D11" s="9" t="s">
        <v>18</v>
      </c>
      <c r="E11" s="10" t="s">
        <v>79</v>
      </c>
      <c r="F11" s="11" t="s">
        <v>82</v>
      </c>
      <c r="G11" s="12">
        <v>1</v>
      </c>
      <c r="H11" s="12"/>
      <c r="I11" s="10" t="s">
        <v>80</v>
      </c>
      <c r="J11" s="10" t="s">
        <v>84</v>
      </c>
    </row>
    <row r="12" spans="1:10" ht="148" x14ac:dyDescent="0.35">
      <c r="A12" s="25"/>
      <c r="B12" s="9" t="s">
        <v>13</v>
      </c>
      <c r="C12" s="9" t="s">
        <v>14</v>
      </c>
      <c r="D12" s="9" t="s">
        <v>15</v>
      </c>
      <c r="E12" s="10" t="s">
        <v>16</v>
      </c>
      <c r="F12" s="11" t="s">
        <v>83</v>
      </c>
      <c r="G12" s="12">
        <v>1</v>
      </c>
      <c r="H12" s="12">
        <f>VLOOKUP(G12,[1]Hoja2!$A$2:$B$21,2,FALSE)</f>
        <v>9.9920072216264108E-16</v>
      </c>
      <c r="I12" s="10" t="s">
        <v>81</v>
      </c>
      <c r="J12" s="10" t="s">
        <v>17</v>
      </c>
    </row>
    <row r="13" spans="1:10" ht="240.5" x14ac:dyDescent="0.35">
      <c r="A13" s="25"/>
      <c r="B13" s="9" t="s">
        <v>13</v>
      </c>
      <c r="C13" s="9" t="s">
        <v>14</v>
      </c>
      <c r="D13" s="9" t="s">
        <v>18</v>
      </c>
      <c r="E13" s="11" t="s">
        <v>19</v>
      </c>
      <c r="F13" s="13" t="s">
        <v>20</v>
      </c>
      <c r="G13" s="12">
        <v>1</v>
      </c>
      <c r="H13" s="12">
        <f>VLOOKUP(G13,[1]Hoja2!$A$2:$B$21,2,FALSE)</f>
        <v>9.9920072216264108E-16</v>
      </c>
      <c r="I13" s="10" t="s">
        <v>21</v>
      </c>
      <c r="J13" s="10" t="s">
        <v>22</v>
      </c>
    </row>
    <row r="14" spans="1:10" ht="111" x14ac:dyDescent="0.35">
      <c r="A14" s="25"/>
      <c r="B14" s="9" t="s">
        <v>13</v>
      </c>
      <c r="C14" s="9" t="s">
        <v>14</v>
      </c>
      <c r="D14" s="9" t="s">
        <v>18</v>
      </c>
      <c r="E14" s="10" t="s">
        <v>23</v>
      </c>
      <c r="F14" s="10" t="s">
        <v>24</v>
      </c>
      <c r="G14" s="12">
        <v>1</v>
      </c>
      <c r="H14" s="12">
        <f>VLOOKUP(G14,[1]Hoja2!$A$2:$B$21,2,FALSE)</f>
        <v>9.9920072216264108E-16</v>
      </c>
      <c r="I14" s="10" t="s">
        <v>25</v>
      </c>
      <c r="J14" s="10" t="s">
        <v>26</v>
      </c>
    </row>
    <row r="15" spans="1:10" ht="129.5" x14ac:dyDescent="0.35">
      <c r="A15" s="25"/>
      <c r="B15" s="9" t="s">
        <v>13</v>
      </c>
      <c r="C15" s="9" t="s">
        <v>14</v>
      </c>
      <c r="D15" s="9" t="s">
        <v>18</v>
      </c>
      <c r="E15" s="10" t="s">
        <v>27</v>
      </c>
      <c r="F15" s="10" t="s">
        <v>28</v>
      </c>
      <c r="G15" s="12">
        <v>1</v>
      </c>
      <c r="H15" s="12">
        <f>VLOOKUP(G15,[1]Hoja2!$A$2:$B$21,2,FALSE)</f>
        <v>9.9920072216264108E-16</v>
      </c>
      <c r="I15" s="10" t="s">
        <v>29</v>
      </c>
      <c r="J15" s="10" t="s">
        <v>30</v>
      </c>
    </row>
    <row r="16" spans="1:10" ht="203.5" x14ac:dyDescent="0.35">
      <c r="A16" s="25"/>
      <c r="B16" s="9" t="s">
        <v>13</v>
      </c>
      <c r="C16" s="9" t="s">
        <v>31</v>
      </c>
      <c r="D16" s="9" t="s">
        <v>15</v>
      </c>
      <c r="E16" s="10" t="s">
        <v>32</v>
      </c>
      <c r="F16" s="10" t="s">
        <v>33</v>
      </c>
      <c r="G16" s="12">
        <v>1</v>
      </c>
      <c r="H16" s="12">
        <f>VLOOKUP(G16,[1]Hoja2!$A$2:$B$21,2,FALSE)</f>
        <v>9.9920072216264108E-16</v>
      </c>
      <c r="I16" s="13" t="s">
        <v>34</v>
      </c>
      <c r="J16" s="10" t="s">
        <v>35</v>
      </c>
    </row>
    <row r="17" spans="1:10" ht="92.5" x14ac:dyDescent="0.35">
      <c r="A17" s="25"/>
      <c r="B17" s="9" t="s">
        <v>13</v>
      </c>
      <c r="C17" s="9" t="s">
        <v>14</v>
      </c>
      <c r="D17" s="9" t="s">
        <v>18</v>
      </c>
      <c r="E17" s="10" t="s">
        <v>36</v>
      </c>
      <c r="F17" s="14" t="s">
        <v>37</v>
      </c>
      <c r="G17" s="12">
        <v>0.5</v>
      </c>
      <c r="H17" s="12">
        <f>VLOOKUP(G17,'[2]Explicación campos Matriz'!A50:B70,2,FALSE)</f>
        <v>0.500000000000001</v>
      </c>
      <c r="I17" s="10" t="s">
        <v>38</v>
      </c>
      <c r="J17" s="10" t="s">
        <v>39</v>
      </c>
    </row>
    <row r="18" spans="1:10" ht="74" x14ac:dyDescent="0.35">
      <c r="A18" s="26"/>
      <c r="B18" s="9" t="s">
        <v>13</v>
      </c>
      <c r="C18" s="9" t="s">
        <v>14</v>
      </c>
      <c r="D18" s="9" t="s">
        <v>18</v>
      </c>
      <c r="E18" s="10" t="s">
        <v>40</v>
      </c>
      <c r="F18" s="10" t="s">
        <v>41</v>
      </c>
      <c r="G18" s="12">
        <v>0.4</v>
      </c>
      <c r="H18" s="12">
        <f>VLOOKUP(G18,[1]Hoja2!$A$2:$B$21,2,FALSE)</f>
        <v>0.6</v>
      </c>
      <c r="I18" s="10" t="s">
        <v>38</v>
      </c>
      <c r="J18" s="10" t="s">
        <v>42</v>
      </c>
    </row>
    <row r="19" spans="1:10" ht="74" x14ac:dyDescent="0.35">
      <c r="A19" s="24" t="s">
        <v>43</v>
      </c>
      <c r="B19" s="9" t="s">
        <v>13</v>
      </c>
      <c r="C19" s="9" t="s">
        <v>31</v>
      </c>
      <c r="D19" s="9" t="s">
        <v>44</v>
      </c>
      <c r="E19" s="15" t="s">
        <v>45</v>
      </c>
      <c r="F19" s="16" t="s">
        <v>46</v>
      </c>
      <c r="G19" s="12">
        <v>0</v>
      </c>
      <c r="H19" s="12">
        <f>VLOOKUP(G19,'[2]Explicación campos Matriz'!A50:B70,2,FALSE)</f>
        <v>1</v>
      </c>
      <c r="I19" s="10" t="s">
        <v>47</v>
      </c>
      <c r="J19" s="15" t="s">
        <v>48</v>
      </c>
    </row>
    <row r="20" spans="1:10" ht="74" x14ac:dyDescent="0.35">
      <c r="A20" s="25"/>
      <c r="B20" s="9" t="s">
        <v>13</v>
      </c>
      <c r="C20" s="9" t="s">
        <v>14</v>
      </c>
      <c r="D20" s="9" t="s">
        <v>18</v>
      </c>
      <c r="E20" s="15" t="s">
        <v>49</v>
      </c>
      <c r="F20" s="16" t="s">
        <v>50</v>
      </c>
      <c r="G20" s="12">
        <v>1</v>
      </c>
      <c r="H20" s="12">
        <f>VLOOKUP(G20,'[2]Explicación campos Matriz'!A50:B70,2,FALSE)</f>
        <v>9.9920072216264108E-16</v>
      </c>
      <c r="I20" s="17" t="s">
        <v>51</v>
      </c>
      <c r="J20" s="15" t="s">
        <v>52</v>
      </c>
    </row>
    <row r="21" spans="1:10" ht="55.5" x14ac:dyDescent="0.35">
      <c r="A21" s="25"/>
      <c r="B21" s="9" t="s">
        <v>13</v>
      </c>
      <c r="C21" s="9" t="s">
        <v>14</v>
      </c>
      <c r="D21" s="9" t="s">
        <v>18</v>
      </c>
      <c r="E21" s="15" t="s">
        <v>53</v>
      </c>
      <c r="F21" s="16" t="s">
        <v>54</v>
      </c>
      <c r="G21" s="12">
        <v>0.5</v>
      </c>
      <c r="H21" s="12">
        <f>VLOOKUP(G21,[1]Hoja2!$A$2:$B$21,2,FALSE)</f>
        <v>0.500000000000001</v>
      </c>
      <c r="I21" s="13" t="s">
        <v>55</v>
      </c>
      <c r="J21" s="15" t="s">
        <v>56</v>
      </c>
    </row>
    <row r="22" spans="1:10" ht="74" x14ac:dyDescent="0.35">
      <c r="A22" s="25"/>
      <c r="B22" s="9" t="s">
        <v>13</v>
      </c>
      <c r="C22" s="9" t="s">
        <v>31</v>
      </c>
      <c r="D22" s="9" t="s">
        <v>57</v>
      </c>
      <c r="E22" s="15" t="s">
        <v>58</v>
      </c>
      <c r="F22" s="16" t="s">
        <v>59</v>
      </c>
      <c r="G22" s="12">
        <v>0.5</v>
      </c>
      <c r="H22" s="12">
        <f>VLOOKUP(G22,[1]Hoja2!$A$2:$B$21,2,FALSE)</f>
        <v>0.500000000000001</v>
      </c>
      <c r="I22" s="13" t="s">
        <v>60</v>
      </c>
      <c r="J22" s="15" t="s">
        <v>61</v>
      </c>
    </row>
    <row r="23" spans="1:10" ht="92.5" x14ac:dyDescent="0.35">
      <c r="A23" s="25"/>
      <c r="B23" s="9" t="s">
        <v>13</v>
      </c>
      <c r="C23" s="9" t="s">
        <v>14</v>
      </c>
      <c r="D23" s="9" t="s">
        <v>18</v>
      </c>
      <c r="E23" s="15" t="s">
        <v>62</v>
      </c>
      <c r="F23" s="16" t="s">
        <v>63</v>
      </c>
      <c r="G23" s="12">
        <v>0.8</v>
      </c>
      <c r="H23" s="12">
        <f>VLOOKUP(G23,[1]Hoja2!$A$2:$B$21,2,FALSE)</f>
        <v>0.20000000000000101</v>
      </c>
      <c r="I23" s="13" t="s">
        <v>64</v>
      </c>
      <c r="J23" s="15" t="s">
        <v>65</v>
      </c>
    </row>
    <row r="24" spans="1:10" ht="92.5" x14ac:dyDescent="0.35">
      <c r="A24" s="26"/>
      <c r="B24" s="9" t="s">
        <v>13</v>
      </c>
      <c r="C24" s="9" t="s">
        <v>31</v>
      </c>
      <c r="D24" s="9" t="s">
        <v>18</v>
      </c>
      <c r="E24" s="15" t="s">
        <v>62</v>
      </c>
      <c r="F24" s="16" t="s">
        <v>63</v>
      </c>
      <c r="G24" s="12">
        <v>0.2</v>
      </c>
      <c r="H24" s="12">
        <v>0.8</v>
      </c>
      <c r="I24" s="13" t="s">
        <v>64</v>
      </c>
      <c r="J24" s="15" t="s">
        <v>66</v>
      </c>
    </row>
    <row r="25" spans="1:10" ht="55.5" x14ac:dyDescent="0.35">
      <c r="A25" s="7" t="s">
        <v>67</v>
      </c>
      <c r="B25" s="9" t="s">
        <v>13</v>
      </c>
      <c r="C25" s="9" t="s">
        <v>14</v>
      </c>
      <c r="D25" s="9" t="s">
        <v>18</v>
      </c>
      <c r="E25" s="15" t="s">
        <v>68</v>
      </c>
      <c r="F25" s="16" t="s">
        <v>69</v>
      </c>
      <c r="G25" s="12">
        <v>0.5</v>
      </c>
      <c r="H25" s="12">
        <f>VLOOKUP(G25,[1]Hoja2!$A$2:$B$21,2,FALSE)</f>
        <v>0.500000000000001</v>
      </c>
      <c r="I25" s="13" t="s">
        <v>70</v>
      </c>
      <c r="J25" s="15" t="s">
        <v>71</v>
      </c>
    </row>
  </sheetData>
  <mergeCells count="10">
    <mergeCell ref="A19:A24"/>
    <mergeCell ref="D4:E4"/>
    <mergeCell ref="D7:E7"/>
    <mergeCell ref="F4:J4"/>
    <mergeCell ref="F5:J5"/>
    <mergeCell ref="F6:J6"/>
    <mergeCell ref="F7:J7"/>
    <mergeCell ref="A11:A18"/>
    <mergeCell ref="A2:C7"/>
    <mergeCell ref="D2:J3"/>
  </mergeCells>
  <pageMargins left="0.7" right="0.7" top="0.75" bottom="0.75" header="0.3" footer="0.3"/>
  <headerFooter>
    <oddFooter>&amp;C_x000D_&amp;1#&amp;"Calibri"&amp;10&amp;K000000 DOCUMENTO DE USO INTERNO</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contratación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STEPHANY JIMENEZ ROJAS</dc:creator>
  <cp:lastModifiedBy>WENDY STEPHANY JIMENEZ ROJAS</cp:lastModifiedBy>
  <dcterms:created xsi:type="dcterms:W3CDTF">2025-10-01T15:47:44Z</dcterms:created>
  <dcterms:modified xsi:type="dcterms:W3CDTF">2025-10-06T19:32:45Z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2025-10-01T16:02:48Z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2a185ace-f236-43a9-bd35-94c1223f4d3c</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