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previsora-my.sharepoint.com/personal/cristhian_mendez_previsora_gov_co/Documents/Automóviles/ASISTENCIA 2024 - 2027/"/>
    </mc:Choice>
  </mc:AlternateContent>
  <xr:revisionPtr revIDLastSave="94" documentId="8_{9F90C94F-FA07-43B8-BDE6-EEABFD645205}" xr6:coauthVersionLast="47" xr6:coauthVersionMax="47" xr10:uidLastSave="{A101E190-93B5-4EF6-95DF-0E002207046E}"/>
  <bookViews>
    <workbookView xWindow="-108" yWindow="-108" windowWidth="23256" windowHeight="12576" xr2:uid="{56A3B153-734E-4C78-861D-56019A5488AC}"/>
  </bookViews>
  <sheets>
    <sheet name="Frecuencias" sheetId="1" r:id="rId1"/>
  </sheets>
  <definedNames>
    <definedName name="_Hlk34637994" localSheetId="0">Frecuencias!$D$4</definedName>
    <definedName name="_Hlk34639274" localSheetId="0">Frecuencias!$D$12</definedName>
    <definedName name="_Hlk34639549" localSheetId="0">Frecuencias!$D$30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1" l="1"/>
  <c r="F73" i="1"/>
  <c r="E66" i="1"/>
  <c r="F66" i="1" s="1"/>
  <c r="G66" i="1" s="1"/>
  <c r="E72" i="1"/>
  <c r="F72" i="1" s="1"/>
  <c r="G72" i="1" s="1"/>
  <c r="E73" i="1"/>
  <c r="E71" i="1"/>
  <c r="F71" i="1" s="1"/>
  <c r="G71" i="1" s="1"/>
  <c r="G32" i="1"/>
  <c r="G31" i="1"/>
  <c r="G23" i="1"/>
  <c r="G22" i="1"/>
  <c r="G14" i="1"/>
  <c r="G13" i="1"/>
  <c r="E58" i="1"/>
  <c r="F58" i="1" s="1"/>
  <c r="G58" i="1" s="1"/>
  <c r="E49" i="1"/>
  <c r="F49" i="1" s="1"/>
  <c r="G49" i="1" s="1"/>
  <c r="E42" i="1"/>
  <c r="F42" i="1" s="1"/>
  <c r="G42" i="1" s="1"/>
  <c r="E33" i="1"/>
  <c r="F33" i="1" s="1"/>
  <c r="G33" i="1" s="1"/>
  <c r="E24" i="1"/>
  <c r="F24" i="1" s="1"/>
  <c r="G24" i="1" s="1"/>
  <c r="E16" i="1"/>
  <c r="F16" i="1" s="1"/>
  <c r="G16" i="1" s="1"/>
  <c r="E6" i="1"/>
  <c r="F6" i="1" s="1"/>
  <c r="G6" i="1" s="1"/>
  <c r="D62" i="1"/>
  <c r="E62" i="1" s="1"/>
  <c r="F62" i="1" s="1"/>
  <c r="G62" i="1" s="1"/>
  <c r="D61" i="1"/>
  <c r="E61" i="1" s="1"/>
  <c r="F61" i="1" s="1"/>
  <c r="G61" i="1" s="1"/>
  <c r="D60" i="1"/>
  <c r="E60" i="1" s="1"/>
  <c r="F60" i="1" s="1"/>
  <c r="G60" i="1" s="1"/>
  <c r="D59" i="1"/>
  <c r="E59" i="1" s="1"/>
  <c r="F59" i="1" s="1"/>
  <c r="G59" i="1" s="1"/>
  <c r="D56" i="1"/>
  <c r="E56" i="1" s="1"/>
  <c r="F56" i="1" s="1"/>
  <c r="G56" i="1" s="1"/>
  <c r="D57" i="1"/>
  <c r="E57" i="1" s="1"/>
  <c r="F57" i="1" s="1"/>
  <c r="G57" i="1" s="1"/>
  <c r="D51" i="1"/>
  <c r="E51" i="1" s="1"/>
  <c r="F51" i="1" s="1"/>
  <c r="G51" i="1" s="1"/>
  <c r="D52" i="1"/>
  <c r="E52" i="1" s="1"/>
  <c r="F52" i="1" s="1"/>
  <c r="G52" i="1" s="1"/>
  <c r="D50" i="1"/>
  <c r="E50" i="1" s="1"/>
  <c r="F50" i="1" s="1"/>
  <c r="G50" i="1" s="1"/>
  <c r="D45" i="1"/>
  <c r="E45" i="1" s="1"/>
  <c r="F45" i="1" s="1"/>
  <c r="G45" i="1" s="1"/>
  <c r="D44" i="1"/>
  <c r="E44" i="1" s="1"/>
  <c r="F44" i="1" s="1"/>
  <c r="G44" i="1" s="1"/>
  <c r="D43" i="1"/>
  <c r="E43" i="1" s="1"/>
  <c r="F43" i="1" s="1"/>
  <c r="G43" i="1" s="1"/>
  <c r="D40" i="1"/>
  <c r="E40" i="1" s="1"/>
  <c r="F40" i="1" s="1"/>
  <c r="G40" i="1" s="1"/>
  <c r="D41" i="1"/>
  <c r="E41" i="1" s="1"/>
  <c r="F41" i="1" s="1"/>
  <c r="G41" i="1" s="1"/>
  <c r="D36" i="1"/>
  <c r="E36" i="1" s="1"/>
  <c r="F36" i="1" s="1"/>
  <c r="G36" i="1" s="1"/>
  <c r="D35" i="1"/>
  <c r="E35" i="1" s="1"/>
  <c r="F35" i="1" s="1"/>
  <c r="G35" i="1" s="1"/>
  <c r="D34" i="1"/>
  <c r="E34" i="1" s="1"/>
  <c r="F34" i="1" s="1"/>
  <c r="G34" i="1" s="1"/>
  <c r="D31" i="1"/>
  <c r="E31" i="1" s="1"/>
  <c r="F31" i="1" s="1"/>
  <c r="D32" i="1"/>
  <c r="E32" i="1" s="1"/>
  <c r="F32" i="1" s="1"/>
  <c r="D27" i="1"/>
  <c r="E27" i="1" s="1"/>
  <c r="F27" i="1" s="1"/>
  <c r="G27" i="1" s="1"/>
  <c r="D26" i="1"/>
  <c r="E26" i="1" s="1"/>
  <c r="F26" i="1" s="1"/>
  <c r="G26" i="1" s="1"/>
  <c r="D25" i="1"/>
  <c r="E25" i="1" s="1"/>
  <c r="F25" i="1" s="1"/>
  <c r="G25" i="1" s="1"/>
  <c r="D22" i="1"/>
  <c r="E22" i="1" s="1"/>
  <c r="F22" i="1" s="1"/>
  <c r="D23" i="1"/>
  <c r="E23" i="1" s="1"/>
  <c r="F23" i="1" s="1"/>
  <c r="D18" i="1"/>
  <c r="E18" i="1" s="1"/>
  <c r="F18" i="1" s="1"/>
  <c r="G18" i="1" s="1"/>
  <c r="D17" i="1"/>
  <c r="E17" i="1" s="1"/>
  <c r="F17" i="1" s="1"/>
  <c r="G17" i="1" s="1"/>
  <c r="D13" i="1"/>
  <c r="E13" i="1" s="1"/>
  <c r="F13" i="1" s="1"/>
  <c r="D14" i="1"/>
  <c r="E14" i="1" s="1"/>
  <c r="F14" i="1" s="1"/>
  <c r="D15" i="1"/>
  <c r="E15" i="1" s="1"/>
  <c r="F15" i="1" s="1"/>
  <c r="G15" i="1" s="1"/>
  <c r="D5" i="1"/>
  <c r="E5" i="1" s="1"/>
  <c r="F5" i="1" s="1"/>
  <c r="G5" i="1" s="1"/>
  <c r="D10" i="1"/>
  <c r="E10" i="1" s="1"/>
  <c r="F10" i="1" s="1"/>
  <c r="G10" i="1" s="1"/>
  <c r="D9" i="1"/>
  <c r="E9" i="1" s="1"/>
  <c r="F9" i="1" s="1"/>
  <c r="G9" i="1" s="1"/>
  <c r="D8" i="1"/>
  <c r="E8" i="1" s="1"/>
  <c r="F8" i="1" s="1"/>
  <c r="G8" i="1" s="1"/>
  <c r="D7" i="1"/>
  <c r="E7" i="1" s="1"/>
  <c r="F7" i="1" s="1"/>
  <c r="G7" i="1" s="1"/>
</calcChain>
</file>

<file path=xl/sharedStrings.xml><?xml version="1.0" encoding="utf-8"?>
<sst xmlns="http://schemas.openxmlformats.org/spreadsheetml/2006/main" count="81" uniqueCount="49">
  <si>
    <t>Costo</t>
  </si>
  <si>
    <t>Total</t>
  </si>
  <si>
    <t>Rangos de Frecuencia</t>
  </si>
  <si>
    <t>Factor</t>
  </si>
  <si>
    <t>0% - 3.0%</t>
  </si>
  <si>
    <t>3.1% - 4.0%</t>
  </si>
  <si>
    <t>4.1% - 5.0%</t>
  </si>
  <si>
    <t>5.1% - 6.0%</t>
  </si>
  <si>
    <t>6.1% - 8.0%</t>
  </si>
  <si>
    <t>Mayor al 8%</t>
  </si>
  <si>
    <t>6.1% - 7.0%</t>
  </si>
  <si>
    <t>Mayor al 7%</t>
  </si>
  <si>
    <t>0% - 2.0%</t>
  </si>
  <si>
    <t>2.1% - 3.0%</t>
  </si>
  <si>
    <t>Motos</t>
  </si>
  <si>
    <t>Mayor a 4.0%</t>
  </si>
  <si>
    <t>Pesados Especiales</t>
  </si>
  <si>
    <t>0% - 2.5%</t>
  </si>
  <si>
    <t>2.6% - 6.0%</t>
  </si>
  <si>
    <t>6.1% - 10%</t>
  </si>
  <si>
    <t>10.1% - 12%</t>
  </si>
  <si>
    <t>12.1% - 13%</t>
  </si>
  <si>
    <t>13.1% - 15%</t>
  </si>
  <si>
    <t>&gt; 15.0%</t>
  </si>
  <si>
    <t>IVA</t>
  </si>
  <si>
    <t>Pequeños Accesorios</t>
  </si>
  <si>
    <t>Pesados Preferente</t>
  </si>
  <si>
    <t>Pesados Premium</t>
  </si>
  <si>
    <t>Livianos Preferente</t>
  </si>
  <si>
    <t>Livianos Premium</t>
  </si>
  <si>
    <t>Livianos Clásica</t>
  </si>
  <si>
    <t>Costo por riesgo</t>
  </si>
  <si>
    <t>Bicicletas</t>
  </si>
  <si>
    <t>Clásica</t>
  </si>
  <si>
    <t>Preferente</t>
  </si>
  <si>
    <t>Premium</t>
  </si>
  <si>
    <t>Costo por Riesgo</t>
  </si>
  <si>
    <t>Proyección Número de Vehículos</t>
  </si>
  <si>
    <t>Tarifa base - diligenciar D6</t>
  </si>
  <si>
    <t>Tarifa base - diligenciar D16</t>
  </si>
  <si>
    <t>Tarifa base - diligenciar D24</t>
  </si>
  <si>
    <t>Tarifa base - diligenciar D33</t>
  </si>
  <si>
    <t>Tarifa base - diligenciar D42</t>
  </si>
  <si>
    <t>Tarifa base - diligenciar D49</t>
  </si>
  <si>
    <t>Tarifa base - diligenciar D58</t>
  </si>
  <si>
    <t>Tarifa base - diligenciar D66</t>
  </si>
  <si>
    <t>Tarifa base - diligenciar D71</t>
  </si>
  <si>
    <t>Tarifa base - diligenciar D72</t>
  </si>
  <si>
    <t>Tarifa base - diligenciar D73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</si>
</sst>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&quot;$&quot;\ #,##0;[Red]&quot;$&quot;\ #,##0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4">
    <xf numFmtId="0" fontId="0" fillId="0" borderId="0" xfId="0"/>
    <xf numFmtId="165" fontId="7" fillId="0" borderId="1" xfId="0" applyNumberFormat="1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165" fontId="5" fillId="0" borderId="1" xfId="0" applyNumberFormat="1" applyFont="1" applyBorder="1" applyAlignment="1" applyProtection="1">
      <alignment horizontal="center" vertical="center"/>
      <protection hidden="1"/>
    </xf>
    <xf numFmtId="165" fontId="1" fillId="0" borderId="1" xfId="0" applyNumberFormat="1" applyFont="1" applyBorder="1" applyAlignment="1" applyProtection="1">
      <alignment horizontal="center" vertical="center"/>
      <protection hidden="1"/>
    </xf>
    <xf numFmtId="3" fontId="1" fillId="0" borderId="1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2" fontId="1" fillId="0" borderId="1" xfId="0" applyNumberFormat="1" applyFont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165" fontId="7" fillId="0" borderId="1" xfId="0" applyNumberFormat="1" applyFont="1" applyBorder="1" applyAlignment="1" applyProtection="1">
      <alignment horizontal="center" vertical="center"/>
      <protection hidden="1"/>
    </xf>
    <xf numFmtId="3" fontId="7" fillId="0" borderId="1" xfId="0" applyNumberFormat="1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2" fontId="7" fillId="0" borderId="1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Protection="1">
      <protection hidden="1"/>
    </xf>
    <xf numFmtId="3" fontId="5" fillId="0" borderId="1" xfId="0" applyNumberFormat="1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2" fontId="5" fillId="0" borderId="1" xfId="0" applyNumberFormat="1" applyFont="1" applyBorder="1" applyAlignment="1" applyProtection="1">
      <alignment horizontal="center" vertical="center"/>
      <protection hidden="1"/>
    </xf>
    <xf numFmtId="164" fontId="0" fillId="0" borderId="0" xfId="1" applyFont="1" applyProtection="1">
      <protection hidden="1"/>
    </xf>
    <xf numFmtId="2" fontId="7" fillId="0" borderId="0" xfId="0" applyNumberFormat="1" applyFont="1" applyProtection="1"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2" fontId="6" fillId="0" borderId="1" xfId="0" applyNumberFormat="1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2" fontId="8" fillId="0" borderId="1" xfId="0" applyNumberFormat="1" applyFont="1" applyBorder="1" applyAlignment="1" applyProtection="1">
      <alignment horizontal="center" vertical="center"/>
      <protection hidden="1"/>
    </xf>
    <xf numFmtId="166" fontId="7" fillId="0" borderId="1" xfId="2" applyNumberFormat="1" applyFont="1" applyBorder="1" applyAlignment="1" applyProtection="1">
      <alignment horizontal="center" vertical="center"/>
      <protection hidden="1"/>
    </xf>
    <xf numFmtId="166" fontId="5" fillId="0" borderId="1" xfId="2" applyNumberFormat="1" applyFont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wrapText="1"/>
      <protection hidden="1"/>
    </xf>
  </cellXfs>
  <cellStyles count="3">
    <cellStyle name="Millares [0]" xfId="2" builtinId="6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0C3E1-D8B7-474A-8048-99EC7B45DEFD}">
  <dimension ref="A3:M73"/>
  <sheetViews>
    <sheetView showGridLines="0" tabSelected="1" zoomScaleNormal="100" workbookViewId="0">
      <pane ySplit="3" topLeftCell="A4" activePane="bottomLeft" state="frozen"/>
      <selection pane="bottomLeft" activeCell="E9" sqref="E9"/>
    </sheetView>
  </sheetViews>
  <sheetFormatPr baseColWidth="10" defaultColWidth="10.88671875" defaultRowHeight="14.4" x14ac:dyDescent="0.3"/>
  <cols>
    <col min="1" max="1" width="15.77734375" style="4" customWidth="1"/>
    <col min="2" max="2" width="10.88671875" style="4"/>
    <col min="3" max="3" width="16.109375" style="4" customWidth="1"/>
    <col min="4" max="4" width="16" style="4" customWidth="1"/>
    <col min="5" max="5" width="19" style="4" customWidth="1"/>
    <col min="6" max="6" width="15" style="4" hidden="1" customWidth="1"/>
    <col min="7" max="7" width="15" style="4" customWidth="1"/>
    <col min="8" max="8" width="19.44140625" style="4" customWidth="1"/>
    <col min="9" max="9" width="18.109375" style="4" customWidth="1"/>
    <col min="10" max="10" width="17.77734375" style="4" customWidth="1"/>
    <col min="11" max="11" width="14" style="4" bestFit="1" customWidth="1"/>
    <col min="12" max="12" width="11.77734375" style="4" bestFit="1" customWidth="1"/>
    <col min="13" max="13" width="15.5546875" style="4" bestFit="1" customWidth="1"/>
    <col min="14" max="16384" width="10.88671875" style="4"/>
  </cols>
  <sheetData>
    <row r="3" spans="2:13" ht="28.8" x14ac:dyDescent="0.3">
      <c r="D3" s="2" t="s">
        <v>0</v>
      </c>
      <c r="E3" s="2" t="s">
        <v>24</v>
      </c>
      <c r="F3" s="2" t="s">
        <v>1</v>
      </c>
      <c r="G3" s="2" t="s">
        <v>1</v>
      </c>
      <c r="H3" s="3" t="s">
        <v>37</v>
      </c>
      <c r="I3" s="2" t="s">
        <v>2</v>
      </c>
      <c r="J3" s="2" t="s">
        <v>3</v>
      </c>
    </row>
    <row r="4" spans="2:13" x14ac:dyDescent="0.3">
      <c r="D4" s="29" t="s">
        <v>26</v>
      </c>
      <c r="E4" s="29"/>
      <c r="F4" s="29"/>
      <c r="G4" s="29"/>
      <c r="H4" s="29"/>
      <c r="I4" s="29"/>
      <c r="J4" s="29"/>
    </row>
    <row r="5" spans="2:13" x14ac:dyDescent="0.3">
      <c r="D5" s="5">
        <f>+$D$6*J5</f>
        <v>0</v>
      </c>
      <c r="E5" s="6">
        <f>+D5*0.19</f>
        <v>0</v>
      </c>
      <c r="F5" s="6">
        <f>+E5+D5</f>
        <v>0</v>
      </c>
      <c r="G5" s="6">
        <f>ROUND(F5,0)</f>
        <v>0</v>
      </c>
      <c r="H5" s="7">
        <v>8886</v>
      </c>
      <c r="I5" s="8" t="s">
        <v>4</v>
      </c>
      <c r="J5" s="9">
        <v>0.7</v>
      </c>
      <c r="L5" s="10"/>
    </row>
    <row r="6" spans="2:13" s="15" customFormat="1" x14ac:dyDescent="0.3">
      <c r="B6" s="15" t="s">
        <v>38</v>
      </c>
      <c r="D6" s="1">
        <v>0</v>
      </c>
      <c r="E6" s="11">
        <f t="shared" ref="E6:E10" si="0">+D6*0.19</f>
        <v>0</v>
      </c>
      <c r="F6" s="11">
        <f t="shared" ref="F6:F10" si="1">+E6+D6</f>
        <v>0</v>
      </c>
      <c r="G6" s="11">
        <f t="shared" ref="G6:G10" si="2">ROUND(F6,0)</f>
        <v>0</v>
      </c>
      <c r="H6" s="12">
        <v>8886</v>
      </c>
      <c r="I6" s="13" t="s">
        <v>5</v>
      </c>
      <c r="J6" s="14">
        <v>1</v>
      </c>
      <c r="L6" s="10"/>
    </row>
    <row r="7" spans="2:13" x14ac:dyDescent="0.3">
      <c r="D7" s="5">
        <f>+$D$6*J7</f>
        <v>0</v>
      </c>
      <c r="E7" s="5">
        <f t="shared" si="0"/>
        <v>0</v>
      </c>
      <c r="F7" s="5">
        <f t="shared" si="1"/>
        <v>0</v>
      </c>
      <c r="G7" s="5">
        <f t="shared" si="2"/>
        <v>0</v>
      </c>
      <c r="H7" s="16">
        <v>8886</v>
      </c>
      <c r="I7" s="17" t="s">
        <v>6</v>
      </c>
      <c r="J7" s="18">
        <v>1.19</v>
      </c>
      <c r="L7" s="10"/>
    </row>
    <row r="8" spans="2:13" x14ac:dyDescent="0.3">
      <c r="D8" s="5">
        <f t="shared" ref="D8:D10" si="3">+$D$6*J8</f>
        <v>0</v>
      </c>
      <c r="E8" s="5">
        <f t="shared" si="0"/>
        <v>0</v>
      </c>
      <c r="F8" s="5">
        <f>+E8+D8</f>
        <v>0</v>
      </c>
      <c r="G8" s="5">
        <f t="shared" si="2"/>
        <v>0</v>
      </c>
      <c r="H8" s="16">
        <v>8886</v>
      </c>
      <c r="I8" s="17" t="s">
        <v>7</v>
      </c>
      <c r="J8" s="18">
        <v>1.62</v>
      </c>
      <c r="L8" s="10"/>
    </row>
    <row r="9" spans="2:13" x14ac:dyDescent="0.3">
      <c r="D9" s="5">
        <f t="shared" si="3"/>
        <v>0</v>
      </c>
      <c r="E9" s="6">
        <f t="shared" si="0"/>
        <v>0</v>
      </c>
      <c r="F9" s="6">
        <f t="shared" si="1"/>
        <v>0</v>
      </c>
      <c r="G9" s="6">
        <f t="shared" si="2"/>
        <v>0</v>
      </c>
      <c r="H9" s="7">
        <v>8886</v>
      </c>
      <c r="I9" s="8" t="s">
        <v>8</v>
      </c>
      <c r="J9" s="9">
        <v>1.91</v>
      </c>
      <c r="L9" s="10"/>
      <c r="M9" s="19"/>
    </row>
    <row r="10" spans="2:13" x14ac:dyDescent="0.3">
      <c r="D10" s="5">
        <f t="shared" si="3"/>
        <v>0</v>
      </c>
      <c r="E10" s="6">
        <f t="shared" si="0"/>
        <v>0</v>
      </c>
      <c r="F10" s="6">
        <f t="shared" si="1"/>
        <v>0</v>
      </c>
      <c r="G10" s="6">
        <f t="shared" si="2"/>
        <v>0</v>
      </c>
      <c r="H10" s="7">
        <v>8886</v>
      </c>
      <c r="I10" s="8" t="s">
        <v>9</v>
      </c>
      <c r="J10" s="9">
        <v>2.13</v>
      </c>
      <c r="L10" s="10"/>
    </row>
    <row r="12" spans="2:13" x14ac:dyDescent="0.3">
      <c r="D12" s="29" t="s">
        <v>27</v>
      </c>
      <c r="E12" s="29"/>
      <c r="F12" s="29"/>
      <c r="G12" s="29"/>
      <c r="H12" s="29"/>
      <c r="I12" s="29"/>
      <c r="J12" s="29"/>
    </row>
    <row r="13" spans="2:13" x14ac:dyDescent="0.3">
      <c r="D13" s="5">
        <f t="shared" ref="D13:D14" si="4">+$D$16*J13</f>
        <v>0</v>
      </c>
      <c r="E13" s="6">
        <f t="shared" ref="E13:E18" si="5">+D13*0.19</f>
        <v>0</v>
      </c>
      <c r="F13" s="6">
        <f>+E13+D13</f>
        <v>0</v>
      </c>
      <c r="G13" s="6">
        <f t="shared" ref="G13:G18" si="6">ROUND(F13,0)</f>
        <v>0</v>
      </c>
      <c r="H13" s="16">
        <v>16628</v>
      </c>
      <c r="I13" s="17" t="s">
        <v>4</v>
      </c>
      <c r="J13" s="18">
        <v>0.47</v>
      </c>
      <c r="L13" s="10"/>
    </row>
    <row r="14" spans="2:13" x14ac:dyDescent="0.3">
      <c r="D14" s="5">
        <f t="shared" si="4"/>
        <v>0</v>
      </c>
      <c r="E14" s="5">
        <f t="shared" si="5"/>
        <v>0</v>
      </c>
      <c r="F14" s="5">
        <f t="shared" ref="F14:F18" si="7">+E14+D14</f>
        <v>0</v>
      </c>
      <c r="G14" s="5">
        <f t="shared" si="6"/>
        <v>0</v>
      </c>
      <c r="H14" s="16">
        <v>16628</v>
      </c>
      <c r="I14" s="17" t="s">
        <v>5</v>
      </c>
      <c r="J14" s="18">
        <v>0.64</v>
      </c>
      <c r="L14" s="10"/>
    </row>
    <row r="15" spans="2:13" x14ac:dyDescent="0.3">
      <c r="D15" s="5">
        <f>+$D$16*J15</f>
        <v>0</v>
      </c>
      <c r="E15" s="5">
        <f t="shared" si="5"/>
        <v>0</v>
      </c>
      <c r="F15" s="5">
        <f t="shared" si="7"/>
        <v>0</v>
      </c>
      <c r="G15" s="5">
        <f t="shared" si="6"/>
        <v>0</v>
      </c>
      <c r="H15" s="16">
        <v>16628</v>
      </c>
      <c r="I15" s="17" t="s">
        <v>6</v>
      </c>
      <c r="J15" s="18">
        <v>0.89</v>
      </c>
      <c r="L15" s="10"/>
    </row>
    <row r="16" spans="2:13" s="15" customFormat="1" x14ac:dyDescent="0.3">
      <c r="B16" s="15" t="s">
        <v>39</v>
      </c>
      <c r="D16" s="1">
        <v>0</v>
      </c>
      <c r="E16" s="11">
        <f t="shared" si="5"/>
        <v>0</v>
      </c>
      <c r="F16" s="11">
        <f t="shared" si="7"/>
        <v>0</v>
      </c>
      <c r="G16" s="11">
        <f t="shared" si="6"/>
        <v>0</v>
      </c>
      <c r="H16" s="12">
        <v>16628</v>
      </c>
      <c r="I16" s="13" t="s">
        <v>7</v>
      </c>
      <c r="J16" s="14">
        <v>1</v>
      </c>
      <c r="L16" s="20"/>
    </row>
    <row r="17" spans="2:12" x14ac:dyDescent="0.3">
      <c r="D17" s="5">
        <f t="shared" ref="D17:D18" si="8">+$D$16*J17</f>
        <v>0</v>
      </c>
      <c r="E17" s="6">
        <f t="shared" si="5"/>
        <v>0</v>
      </c>
      <c r="F17" s="6">
        <f t="shared" si="7"/>
        <v>0</v>
      </c>
      <c r="G17" s="6">
        <f t="shared" si="6"/>
        <v>0</v>
      </c>
      <c r="H17" s="16">
        <v>16628</v>
      </c>
      <c r="I17" s="17" t="s">
        <v>8</v>
      </c>
      <c r="J17" s="18">
        <v>1.21</v>
      </c>
      <c r="L17" s="10"/>
    </row>
    <row r="18" spans="2:12" x14ac:dyDescent="0.3">
      <c r="D18" s="5">
        <f t="shared" si="8"/>
        <v>0</v>
      </c>
      <c r="E18" s="6">
        <f t="shared" si="5"/>
        <v>0</v>
      </c>
      <c r="F18" s="6">
        <f t="shared" si="7"/>
        <v>0</v>
      </c>
      <c r="G18" s="6">
        <f t="shared" si="6"/>
        <v>0</v>
      </c>
      <c r="H18" s="16">
        <v>16628</v>
      </c>
      <c r="I18" s="17" t="s">
        <v>9</v>
      </c>
      <c r="J18" s="18">
        <v>1.61</v>
      </c>
      <c r="L18" s="10"/>
    </row>
    <row r="21" spans="2:12" x14ac:dyDescent="0.3">
      <c r="D21" s="29" t="s">
        <v>28</v>
      </c>
      <c r="E21" s="29"/>
      <c r="F21" s="29"/>
      <c r="G21" s="29"/>
      <c r="H21" s="29"/>
      <c r="I21" s="29"/>
      <c r="J21" s="29"/>
    </row>
    <row r="22" spans="2:12" x14ac:dyDescent="0.3">
      <c r="D22" s="5">
        <f>+$D$24*J22</f>
        <v>0</v>
      </c>
      <c r="E22" s="6">
        <f t="shared" ref="E22:E27" si="9">+D22*0.19</f>
        <v>0</v>
      </c>
      <c r="F22" s="6">
        <f t="shared" ref="F22:F27" si="10">+E22+D22</f>
        <v>0</v>
      </c>
      <c r="G22" s="6">
        <f t="shared" ref="G22:G27" si="11">ROUND(F22,0)</f>
        <v>0</v>
      </c>
      <c r="H22" s="16">
        <v>16708</v>
      </c>
      <c r="I22" s="17" t="s">
        <v>4</v>
      </c>
      <c r="J22" s="18">
        <v>0.56000000000000005</v>
      </c>
      <c r="L22" s="10"/>
    </row>
    <row r="23" spans="2:12" x14ac:dyDescent="0.3">
      <c r="D23" s="5">
        <f>+$D$24*J23</f>
        <v>0</v>
      </c>
      <c r="E23" s="5">
        <f t="shared" si="9"/>
        <v>0</v>
      </c>
      <c r="F23" s="5">
        <f t="shared" si="10"/>
        <v>0</v>
      </c>
      <c r="G23" s="5">
        <f t="shared" si="11"/>
        <v>0</v>
      </c>
      <c r="H23" s="16">
        <v>16708</v>
      </c>
      <c r="I23" s="17" t="s">
        <v>5</v>
      </c>
      <c r="J23" s="18">
        <v>0.73</v>
      </c>
      <c r="L23" s="10"/>
    </row>
    <row r="24" spans="2:12" s="15" customFormat="1" x14ac:dyDescent="0.3">
      <c r="B24" s="15" t="s">
        <v>40</v>
      </c>
      <c r="D24" s="1">
        <v>0</v>
      </c>
      <c r="E24" s="11">
        <f t="shared" si="9"/>
        <v>0</v>
      </c>
      <c r="F24" s="11">
        <f t="shared" si="10"/>
        <v>0</v>
      </c>
      <c r="G24" s="11">
        <f t="shared" si="11"/>
        <v>0</v>
      </c>
      <c r="H24" s="12">
        <v>16708</v>
      </c>
      <c r="I24" s="13" t="s">
        <v>6</v>
      </c>
      <c r="J24" s="14">
        <v>1</v>
      </c>
      <c r="L24" s="10"/>
    </row>
    <row r="25" spans="2:12" x14ac:dyDescent="0.3">
      <c r="D25" s="5">
        <f t="shared" ref="D25:D27" si="12">+$D$24*J25</f>
        <v>0</v>
      </c>
      <c r="E25" s="5">
        <f t="shared" si="9"/>
        <v>0</v>
      </c>
      <c r="F25" s="5">
        <f t="shared" si="10"/>
        <v>0</v>
      </c>
      <c r="G25" s="5">
        <f t="shared" si="11"/>
        <v>0</v>
      </c>
      <c r="H25" s="16">
        <v>16708</v>
      </c>
      <c r="I25" s="17" t="s">
        <v>7</v>
      </c>
      <c r="J25" s="18">
        <v>1.1399999999999999</v>
      </c>
      <c r="L25" s="10"/>
    </row>
    <row r="26" spans="2:12" x14ac:dyDescent="0.3">
      <c r="D26" s="5">
        <f t="shared" si="12"/>
        <v>0</v>
      </c>
      <c r="E26" s="6">
        <f t="shared" si="9"/>
        <v>0</v>
      </c>
      <c r="F26" s="6">
        <f t="shared" si="10"/>
        <v>0</v>
      </c>
      <c r="G26" s="6">
        <f t="shared" si="11"/>
        <v>0</v>
      </c>
      <c r="H26" s="16">
        <v>16708</v>
      </c>
      <c r="I26" s="17" t="s">
        <v>10</v>
      </c>
      <c r="J26" s="18">
        <v>1.29</v>
      </c>
      <c r="L26" s="10"/>
    </row>
    <row r="27" spans="2:12" x14ac:dyDescent="0.3">
      <c r="D27" s="5">
        <f t="shared" si="12"/>
        <v>0</v>
      </c>
      <c r="E27" s="6">
        <f t="shared" si="9"/>
        <v>0</v>
      </c>
      <c r="F27" s="6">
        <f t="shared" si="10"/>
        <v>0</v>
      </c>
      <c r="G27" s="6">
        <f t="shared" si="11"/>
        <v>0</v>
      </c>
      <c r="H27" s="16">
        <v>16708</v>
      </c>
      <c r="I27" s="17" t="s">
        <v>11</v>
      </c>
      <c r="J27" s="18">
        <v>1.54</v>
      </c>
      <c r="L27" s="10"/>
    </row>
    <row r="30" spans="2:12" x14ac:dyDescent="0.3">
      <c r="D30" s="30" t="s">
        <v>29</v>
      </c>
      <c r="E30" s="31"/>
      <c r="F30" s="31"/>
      <c r="G30" s="31"/>
      <c r="H30" s="31"/>
      <c r="I30" s="31"/>
      <c r="J30" s="32"/>
    </row>
    <row r="31" spans="2:12" x14ac:dyDescent="0.3">
      <c r="D31" s="5">
        <f>+$D$33*J31</f>
        <v>0</v>
      </c>
      <c r="E31" s="6">
        <f t="shared" ref="E31:E36" si="13">+D31*0.19</f>
        <v>0</v>
      </c>
      <c r="F31" s="6">
        <f t="shared" ref="F31:F36" si="14">+E31+D31</f>
        <v>0</v>
      </c>
      <c r="G31" s="6">
        <f t="shared" ref="G31:G36" si="15">ROUND(F31,0)</f>
        <v>0</v>
      </c>
      <c r="H31" s="16">
        <v>12646</v>
      </c>
      <c r="I31" s="21" t="s">
        <v>4</v>
      </c>
      <c r="J31" s="22">
        <v>0.56999999999999995</v>
      </c>
      <c r="L31" s="10"/>
    </row>
    <row r="32" spans="2:12" x14ac:dyDescent="0.3">
      <c r="D32" s="5">
        <f>+$D$33*J32</f>
        <v>0</v>
      </c>
      <c r="E32" s="5">
        <f t="shared" si="13"/>
        <v>0</v>
      </c>
      <c r="F32" s="5">
        <f t="shared" si="14"/>
        <v>0</v>
      </c>
      <c r="G32" s="5">
        <f t="shared" si="15"/>
        <v>0</v>
      </c>
      <c r="H32" s="16">
        <v>12646</v>
      </c>
      <c r="I32" s="21" t="s">
        <v>5</v>
      </c>
      <c r="J32" s="22">
        <v>0.88</v>
      </c>
      <c r="L32" s="10"/>
    </row>
    <row r="33" spans="2:12" s="15" customFormat="1" x14ac:dyDescent="0.3">
      <c r="B33" s="15" t="s">
        <v>41</v>
      </c>
      <c r="D33" s="1">
        <v>0</v>
      </c>
      <c r="E33" s="11">
        <f t="shared" si="13"/>
        <v>0</v>
      </c>
      <c r="F33" s="11">
        <f t="shared" si="14"/>
        <v>0</v>
      </c>
      <c r="G33" s="11">
        <f t="shared" si="15"/>
        <v>0</v>
      </c>
      <c r="H33" s="12">
        <v>12646</v>
      </c>
      <c r="I33" s="23" t="s">
        <v>6</v>
      </c>
      <c r="J33" s="24">
        <v>1</v>
      </c>
      <c r="L33" s="10"/>
    </row>
    <row r="34" spans="2:12" x14ac:dyDescent="0.3">
      <c r="D34" s="5">
        <f t="shared" ref="D34:D36" si="16">+$D$33*J34</f>
        <v>0</v>
      </c>
      <c r="E34" s="5">
        <f t="shared" si="13"/>
        <v>0</v>
      </c>
      <c r="F34" s="5">
        <f t="shared" si="14"/>
        <v>0</v>
      </c>
      <c r="G34" s="5">
        <f t="shared" si="15"/>
        <v>0</v>
      </c>
      <c r="H34" s="16">
        <v>12646</v>
      </c>
      <c r="I34" s="21" t="s">
        <v>7</v>
      </c>
      <c r="J34" s="22">
        <v>1.0900000000000001</v>
      </c>
      <c r="L34" s="10"/>
    </row>
    <row r="35" spans="2:12" x14ac:dyDescent="0.3">
      <c r="D35" s="5">
        <f t="shared" si="16"/>
        <v>0</v>
      </c>
      <c r="E35" s="6">
        <f t="shared" si="13"/>
        <v>0</v>
      </c>
      <c r="F35" s="6">
        <f t="shared" si="14"/>
        <v>0</v>
      </c>
      <c r="G35" s="6">
        <f t="shared" si="15"/>
        <v>0</v>
      </c>
      <c r="H35" s="16">
        <v>12646</v>
      </c>
      <c r="I35" s="21" t="s">
        <v>10</v>
      </c>
      <c r="J35" s="22">
        <v>1.43</v>
      </c>
      <c r="L35" s="10"/>
    </row>
    <row r="36" spans="2:12" x14ac:dyDescent="0.3">
      <c r="D36" s="5">
        <f t="shared" si="16"/>
        <v>0</v>
      </c>
      <c r="E36" s="6">
        <f t="shared" si="13"/>
        <v>0</v>
      </c>
      <c r="F36" s="6">
        <f t="shared" si="14"/>
        <v>0</v>
      </c>
      <c r="G36" s="6">
        <f t="shared" si="15"/>
        <v>0</v>
      </c>
      <c r="H36" s="16">
        <v>12646</v>
      </c>
      <c r="I36" s="21" t="s">
        <v>11</v>
      </c>
      <c r="J36" s="22">
        <v>1.72</v>
      </c>
      <c r="L36" s="10"/>
    </row>
    <row r="39" spans="2:12" x14ac:dyDescent="0.3">
      <c r="D39" s="29" t="s">
        <v>30</v>
      </c>
      <c r="E39" s="29"/>
      <c r="F39" s="29"/>
      <c r="G39" s="29"/>
      <c r="H39" s="29"/>
      <c r="I39" s="29"/>
      <c r="J39" s="29"/>
    </row>
    <row r="40" spans="2:12" x14ac:dyDescent="0.3">
      <c r="D40" s="5">
        <f>+$D$42*J40</f>
        <v>0</v>
      </c>
      <c r="E40" s="6">
        <f t="shared" ref="E40:E45" si="17">+D40*0.19</f>
        <v>0</v>
      </c>
      <c r="F40" s="6">
        <f t="shared" ref="F40:F45" si="18">+E40+D40</f>
        <v>0</v>
      </c>
      <c r="G40" s="6">
        <f t="shared" ref="G40:G45" si="19">ROUND(F40,0)</f>
        <v>0</v>
      </c>
      <c r="H40" s="17">
        <v>794</v>
      </c>
      <c r="I40" s="21" t="s">
        <v>4</v>
      </c>
      <c r="J40" s="22">
        <v>0.49</v>
      </c>
      <c r="L40" s="10"/>
    </row>
    <row r="41" spans="2:12" x14ac:dyDescent="0.3">
      <c r="D41" s="5">
        <f>+$D$42*J41</f>
        <v>0</v>
      </c>
      <c r="E41" s="6">
        <f t="shared" si="17"/>
        <v>0</v>
      </c>
      <c r="F41" s="6">
        <f t="shared" si="18"/>
        <v>0</v>
      </c>
      <c r="G41" s="6">
        <f t="shared" si="19"/>
        <v>0</v>
      </c>
      <c r="H41" s="17">
        <v>794</v>
      </c>
      <c r="I41" s="21" t="s">
        <v>5</v>
      </c>
      <c r="J41" s="22">
        <v>0.69</v>
      </c>
      <c r="L41" s="10"/>
    </row>
    <row r="42" spans="2:12" s="15" customFormat="1" x14ac:dyDescent="0.3">
      <c r="B42" s="15" t="s">
        <v>42</v>
      </c>
      <c r="D42" s="1">
        <v>0</v>
      </c>
      <c r="E42" s="11">
        <f t="shared" si="17"/>
        <v>0</v>
      </c>
      <c r="F42" s="11">
        <f t="shared" si="18"/>
        <v>0</v>
      </c>
      <c r="G42" s="11">
        <f t="shared" si="19"/>
        <v>0</v>
      </c>
      <c r="H42" s="13">
        <v>794</v>
      </c>
      <c r="I42" s="23" t="s">
        <v>6</v>
      </c>
      <c r="J42" s="24">
        <v>1</v>
      </c>
      <c r="L42" s="10"/>
    </row>
    <row r="43" spans="2:12" x14ac:dyDescent="0.3">
      <c r="D43" s="5">
        <f t="shared" ref="D43:D45" si="20">+$D$42*J43</f>
        <v>0</v>
      </c>
      <c r="E43" s="6">
        <f t="shared" si="17"/>
        <v>0</v>
      </c>
      <c r="F43" s="6">
        <f t="shared" si="18"/>
        <v>0</v>
      </c>
      <c r="G43" s="6">
        <f t="shared" si="19"/>
        <v>0</v>
      </c>
      <c r="H43" s="17">
        <v>794</v>
      </c>
      <c r="I43" s="21" t="s">
        <v>7</v>
      </c>
      <c r="J43" s="22">
        <v>1.29</v>
      </c>
      <c r="L43" s="10"/>
    </row>
    <row r="44" spans="2:12" x14ac:dyDescent="0.3">
      <c r="D44" s="5">
        <f t="shared" si="20"/>
        <v>0</v>
      </c>
      <c r="E44" s="6">
        <f t="shared" si="17"/>
        <v>0</v>
      </c>
      <c r="F44" s="6">
        <f t="shared" si="18"/>
        <v>0</v>
      </c>
      <c r="G44" s="6">
        <f t="shared" si="19"/>
        <v>0</v>
      </c>
      <c r="H44" s="17">
        <v>794</v>
      </c>
      <c r="I44" s="21" t="s">
        <v>10</v>
      </c>
      <c r="J44" s="22">
        <v>1.54</v>
      </c>
      <c r="L44" s="10"/>
    </row>
    <row r="45" spans="2:12" x14ac:dyDescent="0.3">
      <c r="D45" s="5">
        <f t="shared" si="20"/>
        <v>0</v>
      </c>
      <c r="E45" s="6">
        <f t="shared" si="17"/>
        <v>0</v>
      </c>
      <c r="F45" s="6">
        <f t="shared" si="18"/>
        <v>0</v>
      </c>
      <c r="G45" s="6">
        <f t="shared" si="19"/>
        <v>0</v>
      </c>
      <c r="H45" s="17">
        <v>794</v>
      </c>
      <c r="I45" s="21" t="s">
        <v>11</v>
      </c>
      <c r="J45" s="22">
        <v>1.79</v>
      </c>
      <c r="L45" s="10"/>
    </row>
    <row r="48" spans="2:12" x14ac:dyDescent="0.3">
      <c r="D48" s="29" t="s">
        <v>14</v>
      </c>
      <c r="E48" s="29"/>
      <c r="F48" s="29"/>
      <c r="G48" s="29"/>
      <c r="H48" s="29"/>
      <c r="I48" s="29"/>
      <c r="J48" s="29"/>
    </row>
    <row r="49" spans="2:12" s="15" customFormat="1" x14ac:dyDescent="0.3">
      <c r="B49" s="15" t="s">
        <v>43</v>
      </c>
      <c r="D49" s="1">
        <v>0</v>
      </c>
      <c r="E49" s="11">
        <f t="shared" ref="E49:E52" si="21">+D49*0.19</f>
        <v>0</v>
      </c>
      <c r="F49" s="11">
        <f t="shared" ref="F49:F52" si="22">+E49+D49</f>
        <v>0</v>
      </c>
      <c r="G49" s="11">
        <f t="shared" ref="G49:G52" si="23">ROUND(F49,0)</f>
        <v>0</v>
      </c>
      <c r="H49" s="25">
        <v>10519</v>
      </c>
      <c r="I49" s="23" t="s">
        <v>12</v>
      </c>
      <c r="J49" s="24">
        <v>1</v>
      </c>
      <c r="L49" s="20"/>
    </row>
    <row r="50" spans="2:12" x14ac:dyDescent="0.3">
      <c r="D50" s="5">
        <f>+$D$49*J50</f>
        <v>0</v>
      </c>
      <c r="E50" s="6">
        <f t="shared" si="21"/>
        <v>0</v>
      </c>
      <c r="F50" s="6">
        <f t="shared" si="22"/>
        <v>0</v>
      </c>
      <c r="G50" s="6">
        <f t="shared" si="23"/>
        <v>0</v>
      </c>
      <c r="H50" s="26">
        <v>10519</v>
      </c>
      <c r="I50" s="21" t="s">
        <v>13</v>
      </c>
      <c r="J50" s="22">
        <v>1.86</v>
      </c>
      <c r="L50" s="10"/>
    </row>
    <row r="51" spans="2:12" x14ac:dyDescent="0.3">
      <c r="D51" s="5">
        <f t="shared" ref="D51:D52" si="24">+$D$49*J51</f>
        <v>0</v>
      </c>
      <c r="E51" s="6">
        <f t="shared" si="21"/>
        <v>0</v>
      </c>
      <c r="F51" s="6">
        <f t="shared" si="22"/>
        <v>0</v>
      </c>
      <c r="G51" s="6">
        <f t="shared" si="23"/>
        <v>0</v>
      </c>
      <c r="H51" s="26">
        <v>10519</v>
      </c>
      <c r="I51" s="21" t="s">
        <v>5</v>
      </c>
      <c r="J51" s="22">
        <v>2.7</v>
      </c>
      <c r="L51" s="10"/>
    </row>
    <row r="52" spans="2:12" x14ac:dyDescent="0.3">
      <c r="D52" s="5">
        <f t="shared" si="24"/>
        <v>0</v>
      </c>
      <c r="E52" s="6">
        <f t="shared" si="21"/>
        <v>0</v>
      </c>
      <c r="F52" s="6">
        <f t="shared" si="22"/>
        <v>0</v>
      </c>
      <c r="G52" s="6">
        <f t="shared" si="23"/>
        <v>0</v>
      </c>
      <c r="H52" s="26">
        <v>10519</v>
      </c>
      <c r="I52" s="21" t="s">
        <v>15</v>
      </c>
      <c r="J52" s="22">
        <v>3.23</v>
      </c>
      <c r="L52" s="10"/>
    </row>
    <row r="55" spans="2:12" x14ac:dyDescent="0.3">
      <c r="D55" s="29" t="s">
        <v>16</v>
      </c>
      <c r="E55" s="29"/>
      <c r="F55" s="29"/>
      <c r="G55" s="29"/>
      <c r="H55" s="29"/>
      <c r="I55" s="29"/>
      <c r="J55" s="29"/>
    </row>
    <row r="56" spans="2:12" x14ac:dyDescent="0.3">
      <c r="D56" s="5">
        <f>+$D$58*J56</f>
        <v>0</v>
      </c>
      <c r="E56" s="6">
        <f t="shared" ref="E56:E62" si="25">+D56*0.19</f>
        <v>0</v>
      </c>
      <c r="F56" s="6">
        <f t="shared" ref="F56:F62" si="26">+E56+D56</f>
        <v>0</v>
      </c>
      <c r="G56" s="6">
        <f t="shared" ref="G56:G62" si="27">ROUND(F56,0)</f>
        <v>0</v>
      </c>
      <c r="H56" s="17">
        <v>79</v>
      </c>
      <c r="I56" s="21" t="s">
        <v>17</v>
      </c>
      <c r="J56" s="22">
        <v>0.27</v>
      </c>
      <c r="L56" s="10"/>
    </row>
    <row r="57" spans="2:12" x14ac:dyDescent="0.3">
      <c r="D57" s="5">
        <f>+$D$58*J57</f>
        <v>0</v>
      </c>
      <c r="E57" s="6">
        <f t="shared" si="25"/>
        <v>0</v>
      </c>
      <c r="F57" s="6">
        <f t="shared" si="26"/>
        <v>0</v>
      </c>
      <c r="G57" s="6">
        <f t="shared" si="27"/>
        <v>0</v>
      </c>
      <c r="H57" s="17">
        <v>79</v>
      </c>
      <c r="I57" s="21" t="s">
        <v>18</v>
      </c>
      <c r="J57" s="22">
        <v>0.62</v>
      </c>
      <c r="L57" s="10"/>
    </row>
    <row r="58" spans="2:12" s="15" customFormat="1" x14ac:dyDescent="0.3">
      <c r="B58" s="15" t="s">
        <v>44</v>
      </c>
      <c r="D58" s="1">
        <v>0</v>
      </c>
      <c r="E58" s="11">
        <f t="shared" si="25"/>
        <v>0</v>
      </c>
      <c r="F58" s="11">
        <f t="shared" si="26"/>
        <v>0</v>
      </c>
      <c r="G58" s="11">
        <f t="shared" si="27"/>
        <v>0</v>
      </c>
      <c r="H58" s="13">
        <v>79</v>
      </c>
      <c r="I58" s="23" t="s">
        <v>19</v>
      </c>
      <c r="J58" s="24">
        <v>1</v>
      </c>
      <c r="L58" s="20"/>
    </row>
    <row r="59" spans="2:12" x14ac:dyDescent="0.3">
      <c r="D59" s="5">
        <f t="shared" ref="D59:D62" si="28">+$D$58*J59</f>
        <v>0</v>
      </c>
      <c r="E59" s="6">
        <f t="shared" si="25"/>
        <v>0</v>
      </c>
      <c r="F59" s="6">
        <f t="shared" si="26"/>
        <v>0</v>
      </c>
      <c r="G59" s="6">
        <f t="shared" si="27"/>
        <v>0</v>
      </c>
      <c r="H59" s="17">
        <v>79</v>
      </c>
      <c r="I59" s="21" t="s">
        <v>20</v>
      </c>
      <c r="J59" s="22">
        <v>1.29</v>
      </c>
      <c r="L59" s="10"/>
    </row>
    <row r="60" spans="2:12" x14ac:dyDescent="0.3">
      <c r="D60" s="5">
        <f t="shared" si="28"/>
        <v>0</v>
      </c>
      <c r="E60" s="6">
        <f t="shared" si="25"/>
        <v>0</v>
      </c>
      <c r="F60" s="6">
        <f t="shared" si="26"/>
        <v>0</v>
      </c>
      <c r="G60" s="6">
        <f t="shared" si="27"/>
        <v>0</v>
      </c>
      <c r="H60" s="17">
        <v>79</v>
      </c>
      <c r="I60" s="21" t="s">
        <v>21</v>
      </c>
      <c r="J60" s="22">
        <v>1.43</v>
      </c>
      <c r="L60" s="10"/>
    </row>
    <row r="61" spans="2:12" x14ac:dyDescent="0.3">
      <c r="D61" s="5">
        <f t="shared" si="28"/>
        <v>0</v>
      </c>
      <c r="E61" s="6">
        <f t="shared" si="25"/>
        <v>0</v>
      </c>
      <c r="F61" s="6">
        <f t="shared" si="26"/>
        <v>0</v>
      </c>
      <c r="G61" s="6">
        <f t="shared" si="27"/>
        <v>0</v>
      </c>
      <c r="H61" s="17">
        <v>79</v>
      </c>
      <c r="I61" s="21" t="s">
        <v>22</v>
      </c>
      <c r="J61" s="22">
        <v>1.63</v>
      </c>
      <c r="L61" s="10"/>
    </row>
    <row r="62" spans="2:12" x14ac:dyDescent="0.3">
      <c r="D62" s="5">
        <f t="shared" si="28"/>
        <v>0</v>
      </c>
      <c r="E62" s="6">
        <f t="shared" si="25"/>
        <v>0</v>
      </c>
      <c r="F62" s="6">
        <f t="shared" si="26"/>
        <v>0</v>
      </c>
      <c r="G62" s="6">
        <f t="shared" si="27"/>
        <v>0</v>
      </c>
      <c r="H62" s="17">
        <v>79</v>
      </c>
      <c r="I62" s="21" t="s">
        <v>23</v>
      </c>
      <c r="J62" s="22">
        <v>1.78</v>
      </c>
      <c r="L62" s="10"/>
    </row>
    <row r="65" spans="1:8" ht="24" x14ac:dyDescent="0.3">
      <c r="C65" s="27" t="s">
        <v>37</v>
      </c>
      <c r="D65" s="27" t="s">
        <v>31</v>
      </c>
      <c r="E65" s="27" t="s">
        <v>24</v>
      </c>
      <c r="F65" s="27" t="s">
        <v>1</v>
      </c>
      <c r="G65" s="27" t="s">
        <v>1</v>
      </c>
      <c r="H65"/>
    </row>
    <row r="66" spans="1:8" ht="28.8" x14ac:dyDescent="0.3">
      <c r="A66" s="33" t="s">
        <v>45</v>
      </c>
      <c r="B66" s="28" t="s">
        <v>25</v>
      </c>
      <c r="C66" s="16">
        <v>1030</v>
      </c>
      <c r="D66" s="1">
        <v>0</v>
      </c>
      <c r="E66" s="5">
        <f>+D66*0.19</f>
        <v>0</v>
      </c>
      <c r="F66" s="5">
        <f>+E66+D66</f>
        <v>0</v>
      </c>
      <c r="G66" s="6">
        <f t="shared" ref="G66" si="29">ROUND(F66,0)</f>
        <v>0</v>
      </c>
      <c r="H66"/>
    </row>
    <row r="67" spans="1:8" x14ac:dyDescent="0.3">
      <c r="H67"/>
    </row>
    <row r="68" spans="1:8" x14ac:dyDescent="0.3">
      <c r="H68"/>
    </row>
    <row r="69" spans="1:8" x14ac:dyDescent="0.3">
      <c r="H69"/>
    </row>
    <row r="70" spans="1:8" ht="24" x14ac:dyDescent="0.3">
      <c r="B70" s="28" t="s">
        <v>32</v>
      </c>
      <c r="C70" s="27" t="s">
        <v>37</v>
      </c>
      <c r="D70" s="27" t="s">
        <v>36</v>
      </c>
      <c r="E70" s="27" t="s">
        <v>24</v>
      </c>
      <c r="F70" s="27" t="s">
        <v>1</v>
      </c>
      <c r="G70" s="27" t="s">
        <v>1</v>
      </c>
      <c r="H70"/>
    </row>
    <row r="71" spans="1:8" ht="28.8" x14ac:dyDescent="0.3">
      <c r="A71" s="33" t="s">
        <v>46</v>
      </c>
      <c r="B71" s="28" t="s">
        <v>33</v>
      </c>
      <c r="C71" s="16">
        <v>106</v>
      </c>
      <c r="D71" s="1">
        <v>0</v>
      </c>
      <c r="E71" s="5">
        <f>+D71*0.19</f>
        <v>0</v>
      </c>
      <c r="F71" s="5">
        <f t="shared" ref="F71:F73" si="30">+E71+D71</f>
        <v>0</v>
      </c>
      <c r="G71" s="6">
        <f t="shared" ref="G71" si="31">ROUND(F71,0)</f>
        <v>0</v>
      </c>
      <c r="H71"/>
    </row>
    <row r="72" spans="1:8" ht="28.8" x14ac:dyDescent="0.3">
      <c r="A72" s="33" t="s">
        <v>47</v>
      </c>
      <c r="B72" s="28" t="s">
        <v>34</v>
      </c>
      <c r="C72" s="16">
        <v>106</v>
      </c>
      <c r="D72" s="1">
        <v>0</v>
      </c>
      <c r="E72" s="5">
        <f t="shared" ref="E72:E73" si="32">+D72*0.19</f>
        <v>0</v>
      </c>
      <c r="F72" s="5">
        <f t="shared" si="30"/>
        <v>0</v>
      </c>
      <c r="G72" s="6">
        <f t="shared" ref="G72:G73" si="33">ROUND(F72,0)</f>
        <v>0</v>
      </c>
      <c r="H72"/>
    </row>
    <row r="73" spans="1:8" ht="28.8" x14ac:dyDescent="0.3">
      <c r="A73" s="33" t="s">
        <v>48</v>
      </c>
      <c r="B73" s="28" t="s">
        <v>35</v>
      </c>
      <c r="C73" s="16">
        <v>106</v>
      </c>
      <c r="D73" s="1">
        <v>0</v>
      </c>
      <c r="E73" s="5">
        <f t="shared" si="32"/>
        <v>0</v>
      </c>
      <c r="F73" s="5">
        <f t="shared" si="30"/>
        <v>0</v>
      </c>
      <c r="G73" s="6">
        <f t="shared" si="33"/>
        <v>0</v>
      </c>
      <c r="H73"/>
    </row>
  </sheetData>
  <sheetProtection algorithmName="SHA-512" hashValue="nmtCNEixwKZ+99itzPL1PyDJL9qBZhio7fHHaipUCPYs9fbURA7gG8bKwcuPcHJJbsXxEY6qqRy9QRfmx9Mx4A==" saltValue="d+je12bkUFY9h3CTDI/C2A==" spinCount="100000" sheet="1" objects="1" scenarios="1"/>
  <mergeCells count="7">
    <mergeCell ref="D55:J55"/>
    <mergeCell ref="D4:J4"/>
    <mergeCell ref="D12:J12"/>
    <mergeCell ref="D21:J21"/>
    <mergeCell ref="D30:J30"/>
    <mergeCell ref="D39:J39"/>
    <mergeCell ref="D48:J48"/>
  </mergeCells>
  <dataValidations count="2">
    <dataValidation type="whole" operator="greaterThanOrEqual" allowBlank="1" showInputMessage="1" showErrorMessage="1" errorTitle="Tarifas" error="No se permiten con número enteros. " sqref="B70:B73 B65:B66" xr:uid="{BD71E6DE-B825-44CB-B0E0-9F61B971361D}">
      <formula1>0</formula1>
    </dataValidation>
    <dataValidation type="whole" operator="greaterThanOrEqual" allowBlank="1" showInputMessage="1" showErrorMessage="1" errorTitle="Tarifas" error="No se permiten números con decimales. " sqref="D1:D1048576" xr:uid="{A9B3A078-7ED1-4FA0-8F57-9DA7C8576561}">
      <formula1>0</formula1>
    </dataValidation>
  </dataValidations>
  <pageMargins left="0.7" right="0.7" top="0.75" bottom="0.75" header="0.3" footer="0.3"/>
  <pageSetup orientation="portrait" r:id="rId1"/>
  <headerFooter>
    <oddFooter>&amp;C_x000D_&amp;1#&amp;"Calibri"&amp;10&amp;K000000 DOCUMENTO DE USO INTERNO</oddFooter>
  </headerFooter>
  <ignoredErrors>
    <ignoredError sqref="E5:F5 E13:F15 E22:F23 E31:F32 E40:F41 E50:F52 E49:F49 E56:F57 E7:F10 E6:F6 E17:F18 E16:F16 E25:F27 E24:F24 E34:F36 E33:F33 E43:F45 E42:F42 E59:F62 E58:F5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Frecuencias</vt:lpstr>
      <vt:lpstr>Frecuencias!_Hlk34637994</vt:lpstr>
      <vt:lpstr>Frecuencias!_Hlk34639274</vt:lpstr>
      <vt:lpstr>Frecuencias!_Hlk34639549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CRISTHIAN JULIAN MENDEZ MACETO</dc:creator>
  <cp:lastModifiedBy>CRISTHIAN JULIAN MENDEZ MACETO</cp:lastModifiedBy>
  <dcterms:created xsi:type="dcterms:W3CDTF">2021-10-05T14:59:47Z</dcterms:created>
  <dcterms:modified xsi:type="dcterms:W3CDTF">2024-03-20T16:02:56Z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9f3886-688c-41ec-beb5-f6c446299e5f_Enabled">
    <vt:lpwstr>true</vt:lpwstr>
  </property>
  <property fmtid="{D5CDD505-2E9C-101B-9397-08002B2CF9AE}" pid="3" name="MSIP_Label_1f9f3886-688c-41ec-beb5-f6c446299e5f_SetDate">
    <vt:lpwstr>2024-01-17T16:12:57Z</vt:lpwstr>
  </property>
  <property fmtid="{D5CDD505-2E9C-101B-9397-08002B2CF9AE}" pid="4" name="MSIP_Label_1f9f3886-688c-41ec-beb5-f6c446299e5f_Method">
    <vt:lpwstr>Standard</vt:lpwstr>
  </property>
  <property fmtid="{D5CDD505-2E9C-101B-9397-08002B2CF9AE}" pid="5" name="MSIP_Label_1f9f3886-688c-41ec-beb5-f6c446299e5f_Name">
    <vt:lpwstr>Interno - Acceso abierto (No Cifrado)</vt:lpwstr>
  </property>
  <property fmtid="{D5CDD505-2E9C-101B-9397-08002B2CF9AE}" pid="6" name="MSIP_Label_1f9f3886-688c-41ec-beb5-f6c446299e5f_SiteId">
    <vt:lpwstr>73e84937-70de-4ceb-8f14-b8f9ab356f6e</vt:lpwstr>
  </property>
  <property fmtid="{D5CDD505-2E9C-101B-9397-08002B2CF9AE}" pid="7" name="MSIP_Label_1f9f3886-688c-41ec-beb5-f6c446299e5f_ActionId">
    <vt:lpwstr>55df5f6b-e148-4d9b-ad15-41f89147dbe8</vt:lpwstr>
  </property>
  <property fmtid="{D5CDD505-2E9C-101B-9397-08002B2CF9AE}" pid="8" name="MSIP_Label_1f9f3886-688c-41ec-beb5-f6c446299e5f_ContentBits">
    <vt:lpwstr>2</vt:lpwstr>
  </property>
</Properties>
</file>