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1"/>
  <workbookPr defaultThemeVersion="166925"/>
  <mc:AlternateContent xmlns:mc="http://schemas.openxmlformats.org/markup-compatibility/2006">
    <mc:Choice Requires="x15">
      <x15ac:absPath xmlns:x15ac="http://schemas.microsoft.com/office/spreadsheetml/2010/11/ac" url="/Users/kellyjohannacastiblancoheredia/Desktop/CLIENTES /PREVISORA /"/>
    </mc:Choice>
  </mc:AlternateContent>
  <xr:revisionPtr revIDLastSave="0" documentId="8_{EB75A4F4-656B-A14B-A628-18E92246B678}" xr6:coauthVersionLast="47" xr6:coauthVersionMax="47" xr10:uidLastSave="{00000000-0000-0000-0000-000000000000}"/>
  <bookViews>
    <workbookView xWindow="0" yWindow="740" windowWidth="29400" windowHeight="18380" tabRatio="888" firstSheet="1" activeTab="2" xr2:uid="{41A44166-B410-4EDE-9252-424D3F2028DD}"/>
  </bookViews>
  <sheets>
    <sheet name="CENTROS DE COSTO" sheetId="12" r:id="rId1"/>
    <sheet name="SUCURSALES" sheetId="11" r:id="rId2"/>
    <sheet name="ASEO" sheetId="3" r:id="rId3"/>
    <sheet name=" CAFETERIA" sheetId="2" r:id="rId4"/>
    <sheet name="UYP INSU" sheetId="1" r:id="rId5"/>
    <sheet name="UYP FORMAS" sheetId="6" r:id="rId6"/>
    <sheet name="GTO EM POL FORMAS" sheetId="4" r:id="rId7"/>
    <sheet name="CONSOLIDADO" sheetId="14" r:id="rId8"/>
    <sheet name="ASPECTOS AMBIENTALES" sheetId="13" r:id="rId9"/>
  </sheets>
  <definedNames>
    <definedName name="_xlnm._FilterDatabase" localSheetId="3" hidden="1">' CAFETERIA'!$A$3:$N$27</definedName>
    <definedName name="_xlnm._FilterDatabase" localSheetId="2" hidden="1">ASEO!$A$3:$N$76</definedName>
    <definedName name="_xlnm._FilterDatabase" localSheetId="6" hidden="1">'GTO EM POL FORMAS'!$B$3:$N$9</definedName>
    <definedName name="_xlnm._FilterDatabase" localSheetId="5" hidden="1">'UYP FORMAS'!$B$3:$N$16</definedName>
    <definedName name="_xlnm._FilterDatabase" localSheetId="4" hidden="1">'UYP INSU'!$A$3:$N$87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14" l="1"/>
  <c r="C6" i="14"/>
  <c r="C5" i="14"/>
  <c r="C4" i="14"/>
  <c r="V10" i="4"/>
  <c r="R6" i="4"/>
  <c r="S6" i="4" s="1"/>
  <c r="T6" i="4" s="1"/>
  <c r="R7" i="4"/>
  <c r="S7" i="4"/>
  <c r="T7" i="4"/>
  <c r="R8" i="4"/>
  <c r="S8" i="4" s="1"/>
  <c r="R9" i="4"/>
  <c r="R5" i="4"/>
  <c r="R4" i="4"/>
  <c r="V17" i="6"/>
  <c r="C7" i="14" s="1"/>
  <c r="V87" i="1"/>
  <c r="R6" i="6"/>
  <c r="S6" i="6" s="1"/>
  <c r="R7" i="6"/>
  <c r="S7" i="6"/>
  <c r="T7" i="6"/>
  <c r="R8" i="6"/>
  <c r="S8" i="6"/>
  <c r="R9" i="6"/>
  <c r="S9" i="6" s="1"/>
  <c r="T9" i="6" s="1"/>
  <c r="R10" i="6"/>
  <c r="S10" i="6"/>
  <c r="R11" i="6"/>
  <c r="S11" i="6" s="1"/>
  <c r="R12" i="6"/>
  <c r="S12" i="6"/>
  <c r="R13" i="6"/>
  <c r="T13" i="6" s="1"/>
  <c r="S13" i="6"/>
  <c r="R14" i="6"/>
  <c r="S14" i="6" s="1"/>
  <c r="R15" i="6"/>
  <c r="S15" i="6"/>
  <c r="T15" i="6"/>
  <c r="R16" i="6"/>
  <c r="R5" i="6"/>
  <c r="R4" i="6"/>
  <c r="R6" i="1"/>
  <c r="S6" i="1"/>
  <c r="T6" i="1"/>
  <c r="R7" i="1"/>
  <c r="S7" i="1"/>
  <c r="T7" i="1"/>
  <c r="R8" i="1"/>
  <c r="S8" i="1"/>
  <c r="T8" i="1"/>
  <c r="R9" i="1"/>
  <c r="S9" i="1"/>
  <c r="T9" i="1"/>
  <c r="R10" i="1"/>
  <c r="S10" i="1"/>
  <c r="T10" i="1"/>
  <c r="R11" i="1"/>
  <c r="S11" i="1"/>
  <c r="T11" i="1"/>
  <c r="R12" i="1"/>
  <c r="S12" i="1" s="1"/>
  <c r="R13" i="1"/>
  <c r="S13" i="1"/>
  <c r="T13" i="1"/>
  <c r="R14" i="1"/>
  <c r="S14" i="1"/>
  <c r="T14" i="1"/>
  <c r="R15" i="1"/>
  <c r="S15" i="1"/>
  <c r="T15" i="1"/>
  <c r="R16" i="1"/>
  <c r="S16" i="1"/>
  <c r="T16" i="1"/>
  <c r="R17" i="1"/>
  <c r="S17" i="1"/>
  <c r="T17" i="1"/>
  <c r="R18" i="1"/>
  <c r="S18" i="1"/>
  <c r="T18" i="1"/>
  <c r="R19" i="1"/>
  <c r="S19" i="1"/>
  <c r="T19" i="1"/>
  <c r="R20" i="1"/>
  <c r="S20" i="1"/>
  <c r="T20" i="1"/>
  <c r="R21" i="1"/>
  <c r="S21" i="1"/>
  <c r="T21" i="1"/>
  <c r="R22" i="1"/>
  <c r="S22" i="1"/>
  <c r="T22" i="1"/>
  <c r="R23" i="1"/>
  <c r="S23" i="1"/>
  <c r="T23" i="1"/>
  <c r="R24" i="1"/>
  <c r="S24" i="1"/>
  <c r="T24" i="1"/>
  <c r="R25" i="1"/>
  <c r="S25" i="1"/>
  <c r="T25" i="1"/>
  <c r="R26" i="1"/>
  <c r="S26" i="1"/>
  <c r="T26" i="1"/>
  <c r="R27" i="1"/>
  <c r="S27" i="1"/>
  <c r="T27" i="1"/>
  <c r="R28" i="1"/>
  <c r="S28" i="1"/>
  <c r="T28" i="1"/>
  <c r="R29" i="1"/>
  <c r="S29" i="1"/>
  <c r="T29" i="1"/>
  <c r="R30" i="1"/>
  <c r="S30" i="1"/>
  <c r="T30" i="1"/>
  <c r="R31" i="1"/>
  <c r="S31" i="1"/>
  <c r="T31" i="1"/>
  <c r="R32" i="1"/>
  <c r="S32" i="1"/>
  <c r="T32" i="1"/>
  <c r="R33" i="1"/>
  <c r="S33" i="1"/>
  <c r="T33" i="1"/>
  <c r="R34" i="1"/>
  <c r="S34" i="1"/>
  <c r="T34" i="1"/>
  <c r="R35" i="1"/>
  <c r="S35" i="1"/>
  <c r="T35" i="1"/>
  <c r="R36" i="1"/>
  <c r="S36" i="1"/>
  <c r="T36" i="1"/>
  <c r="R37" i="1"/>
  <c r="S37" i="1"/>
  <c r="T37" i="1"/>
  <c r="R38" i="1"/>
  <c r="S38" i="1"/>
  <c r="T38" i="1"/>
  <c r="R39" i="1"/>
  <c r="S39" i="1"/>
  <c r="T39" i="1"/>
  <c r="R40" i="1"/>
  <c r="S40" i="1"/>
  <c r="T40" i="1"/>
  <c r="R41" i="1"/>
  <c r="S41" i="1"/>
  <c r="T41" i="1"/>
  <c r="R42" i="1"/>
  <c r="S42" i="1"/>
  <c r="T42" i="1"/>
  <c r="R43" i="1"/>
  <c r="S43" i="1"/>
  <c r="T43" i="1"/>
  <c r="R44" i="1"/>
  <c r="S44" i="1"/>
  <c r="T44" i="1"/>
  <c r="R45" i="1"/>
  <c r="S45" i="1"/>
  <c r="T45" i="1"/>
  <c r="R46" i="1"/>
  <c r="S46" i="1"/>
  <c r="T46" i="1"/>
  <c r="R47" i="1"/>
  <c r="S47" i="1"/>
  <c r="T47" i="1"/>
  <c r="R48" i="1"/>
  <c r="S48" i="1"/>
  <c r="T48" i="1"/>
  <c r="R49" i="1"/>
  <c r="S49" i="1"/>
  <c r="T49" i="1"/>
  <c r="R50" i="1"/>
  <c r="S50" i="1"/>
  <c r="T50" i="1"/>
  <c r="R51" i="1"/>
  <c r="S51" i="1"/>
  <c r="T51" i="1"/>
  <c r="R52" i="1"/>
  <c r="S52" i="1"/>
  <c r="T52" i="1"/>
  <c r="R53" i="1"/>
  <c r="S53" i="1"/>
  <c r="T53" i="1"/>
  <c r="R54" i="1"/>
  <c r="S54" i="1"/>
  <c r="T54" i="1"/>
  <c r="R55" i="1"/>
  <c r="S55" i="1"/>
  <c r="T55" i="1"/>
  <c r="R56" i="1"/>
  <c r="S56" i="1"/>
  <c r="T56" i="1"/>
  <c r="R57" i="1"/>
  <c r="S57" i="1"/>
  <c r="T57" i="1"/>
  <c r="R58" i="1"/>
  <c r="S58" i="1"/>
  <c r="T58" i="1"/>
  <c r="R59" i="1"/>
  <c r="S59" i="1"/>
  <c r="T59" i="1"/>
  <c r="R60" i="1"/>
  <c r="S60" i="1"/>
  <c r="T60" i="1"/>
  <c r="R61" i="1"/>
  <c r="S61" i="1"/>
  <c r="T61" i="1"/>
  <c r="R62" i="1"/>
  <c r="S62" i="1"/>
  <c r="T62" i="1"/>
  <c r="R63" i="1"/>
  <c r="S63" i="1"/>
  <c r="T63" i="1"/>
  <c r="R64" i="1"/>
  <c r="S64" i="1"/>
  <c r="T64" i="1"/>
  <c r="R65" i="1"/>
  <c r="S65" i="1"/>
  <c r="T65" i="1"/>
  <c r="R66" i="1"/>
  <c r="S66" i="1"/>
  <c r="T66" i="1"/>
  <c r="R67" i="1"/>
  <c r="S67" i="1"/>
  <c r="T67" i="1"/>
  <c r="R68" i="1"/>
  <c r="S68" i="1"/>
  <c r="T68" i="1"/>
  <c r="R69" i="1"/>
  <c r="S69" i="1"/>
  <c r="T69" i="1"/>
  <c r="R70" i="1"/>
  <c r="S70" i="1"/>
  <c r="T70" i="1"/>
  <c r="R71" i="1"/>
  <c r="S71" i="1"/>
  <c r="T71" i="1"/>
  <c r="R72" i="1"/>
  <c r="S72" i="1"/>
  <c r="T72" i="1"/>
  <c r="R73" i="1"/>
  <c r="S73" i="1"/>
  <c r="T73" i="1"/>
  <c r="R74" i="1"/>
  <c r="S74" i="1"/>
  <c r="T74" i="1"/>
  <c r="R75" i="1"/>
  <c r="S75" i="1"/>
  <c r="T75" i="1"/>
  <c r="R76" i="1"/>
  <c r="S76" i="1"/>
  <c r="T76" i="1"/>
  <c r="R77" i="1"/>
  <c r="S77" i="1"/>
  <c r="T77" i="1"/>
  <c r="R78" i="1"/>
  <c r="S78" i="1"/>
  <c r="T78" i="1"/>
  <c r="R79" i="1"/>
  <c r="S79" i="1"/>
  <c r="T79" i="1"/>
  <c r="R80" i="1"/>
  <c r="S80" i="1"/>
  <c r="T80" i="1"/>
  <c r="R81" i="1"/>
  <c r="S81" i="1"/>
  <c r="T81" i="1"/>
  <c r="R82" i="1"/>
  <c r="S82" i="1"/>
  <c r="T82" i="1"/>
  <c r="R83" i="1"/>
  <c r="S83" i="1"/>
  <c r="T83" i="1"/>
  <c r="R84" i="1"/>
  <c r="S84" i="1"/>
  <c r="T84" i="1"/>
  <c r="R85" i="1"/>
  <c r="S85" i="1"/>
  <c r="T85" i="1"/>
  <c r="R86" i="1"/>
  <c r="S86" i="1" s="1"/>
  <c r="R5" i="1"/>
  <c r="R4" i="1"/>
  <c r="V29" i="2"/>
  <c r="R6" i="2"/>
  <c r="S6" i="2" s="1"/>
  <c r="T6" i="2" s="1"/>
  <c r="R7" i="2"/>
  <c r="S7" i="2" s="1"/>
  <c r="T7" i="2" s="1"/>
  <c r="R8" i="2"/>
  <c r="S8" i="2"/>
  <c r="T8" i="2" s="1"/>
  <c r="R9" i="2"/>
  <c r="S9" i="2" s="1"/>
  <c r="R10" i="2"/>
  <c r="S10" i="2"/>
  <c r="T10" i="2" s="1"/>
  <c r="R11" i="2"/>
  <c r="S11" i="2" s="1"/>
  <c r="R12" i="2"/>
  <c r="S12" i="2"/>
  <c r="T12" i="2" s="1"/>
  <c r="R13" i="2"/>
  <c r="T13" i="2" s="1"/>
  <c r="S13" i="2"/>
  <c r="R14" i="2"/>
  <c r="S14" i="2"/>
  <c r="T14" i="2" s="1"/>
  <c r="R15" i="2"/>
  <c r="S15" i="2"/>
  <c r="T15" i="2"/>
  <c r="R16" i="2"/>
  <c r="S16" i="2" s="1"/>
  <c r="T16" i="2" s="1"/>
  <c r="R17" i="2"/>
  <c r="S17" i="2"/>
  <c r="T17" i="2"/>
  <c r="R18" i="2"/>
  <c r="S18" i="2"/>
  <c r="T18" i="2" s="1"/>
  <c r="R19" i="2"/>
  <c r="S19" i="2" s="1"/>
  <c r="T19" i="2" s="1"/>
  <c r="R20" i="2"/>
  <c r="S20" i="2"/>
  <c r="T20" i="2" s="1"/>
  <c r="R21" i="2"/>
  <c r="S21" i="2" s="1"/>
  <c r="R22" i="2"/>
  <c r="S22" i="2" s="1"/>
  <c r="T22" i="2" s="1"/>
  <c r="R23" i="2"/>
  <c r="S23" i="2"/>
  <c r="R24" i="2"/>
  <c r="S24" i="2"/>
  <c r="T24" i="2" s="1"/>
  <c r="R25" i="2"/>
  <c r="S25" i="2"/>
  <c r="T25" i="2"/>
  <c r="R26" i="2"/>
  <c r="S26" i="2" s="1"/>
  <c r="T26" i="2" s="1"/>
  <c r="R27" i="2"/>
  <c r="T27" i="2" s="1"/>
  <c r="S27" i="2"/>
  <c r="R28" i="2"/>
  <c r="S28" i="2" s="1"/>
  <c r="T28" i="2" s="1"/>
  <c r="R5" i="2"/>
  <c r="R4" i="2"/>
  <c r="S4" i="2" s="1"/>
  <c r="V76" i="3"/>
  <c r="R6" i="3"/>
  <c r="S6" i="3" s="1"/>
  <c r="R7" i="3"/>
  <c r="R8" i="3"/>
  <c r="S8" i="3" s="1"/>
  <c r="R9" i="3"/>
  <c r="S9" i="3" s="1"/>
  <c r="T9" i="3" s="1"/>
  <c r="R10" i="3"/>
  <c r="S10" i="3" s="1"/>
  <c r="R11" i="3"/>
  <c r="S11" i="3" s="1"/>
  <c r="T11" i="3" s="1"/>
  <c r="R12" i="3"/>
  <c r="S12" i="3" s="1"/>
  <c r="R13" i="3"/>
  <c r="S13" i="3"/>
  <c r="R14" i="3"/>
  <c r="S14" i="3" s="1"/>
  <c r="R15" i="3"/>
  <c r="S15" i="3" s="1"/>
  <c r="T15" i="3" s="1"/>
  <c r="R16" i="3"/>
  <c r="S16" i="3" s="1"/>
  <c r="R17" i="3"/>
  <c r="S17" i="3"/>
  <c r="R18" i="3"/>
  <c r="S18" i="3" s="1"/>
  <c r="R19" i="3"/>
  <c r="S19" i="3"/>
  <c r="R20" i="3"/>
  <c r="S20" i="3" s="1"/>
  <c r="R21" i="3"/>
  <c r="S21" i="3" s="1"/>
  <c r="R22" i="3"/>
  <c r="S22" i="3" s="1"/>
  <c r="R23" i="3"/>
  <c r="S23" i="3"/>
  <c r="R24" i="3"/>
  <c r="S24" i="3" s="1"/>
  <c r="R25" i="3"/>
  <c r="R26" i="3"/>
  <c r="S26" i="3" s="1"/>
  <c r="R27" i="3"/>
  <c r="S27" i="3"/>
  <c r="T27" i="3"/>
  <c r="R28" i="3"/>
  <c r="S28" i="3" s="1"/>
  <c r="R29" i="3"/>
  <c r="S29" i="3" s="1"/>
  <c r="T29" i="3" s="1"/>
  <c r="R30" i="3"/>
  <c r="S30" i="3" s="1"/>
  <c r="R31" i="3"/>
  <c r="S31" i="3"/>
  <c r="R32" i="3"/>
  <c r="S32" i="3" s="1"/>
  <c r="R33" i="3"/>
  <c r="S33" i="3" s="1"/>
  <c r="R34" i="3"/>
  <c r="S34" i="3" s="1"/>
  <c r="R35" i="3"/>
  <c r="S35" i="3"/>
  <c r="T35" i="3" s="1"/>
  <c r="R36" i="3"/>
  <c r="S36" i="3" s="1"/>
  <c r="R37" i="3"/>
  <c r="S37" i="3" s="1"/>
  <c r="R38" i="3"/>
  <c r="S38" i="3" s="1"/>
  <c r="R39" i="3"/>
  <c r="S39" i="3"/>
  <c r="R40" i="3"/>
  <c r="S40" i="3" s="1"/>
  <c r="R41" i="3"/>
  <c r="S41" i="3" s="1"/>
  <c r="T41" i="3" s="1"/>
  <c r="R42" i="3"/>
  <c r="S42" i="3" s="1"/>
  <c r="R43" i="3"/>
  <c r="R44" i="3"/>
  <c r="S44" i="3" s="1"/>
  <c r="R45" i="3"/>
  <c r="S45" i="3" s="1"/>
  <c r="R46" i="3"/>
  <c r="S46" i="3" s="1"/>
  <c r="R47" i="3"/>
  <c r="S47" i="3"/>
  <c r="T47" i="3" s="1"/>
  <c r="R48" i="3"/>
  <c r="S48" i="3" s="1"/>
  <c r="R49" i="3"/>
  <c r="S49" i="3" s="1"/>
  <c r="R50" i="3"/>
  <c r="S50" i="3" s="1"/>
  <c r="R51" i="3"/>
  <c r="S51" i="3"/>
  <c r="T51" i="3"/>
  <c r="R52" i="3"/>
  <c r="S52" i="3" s="1"/>
  <c r="R53" i="3"/>
  <c r="S53" i="3"/>
  <c r="R54" i="3"/>
  <c r="S54" i="3" s="1"/>
  <c r="R55" i="3"/>
  <c r="S55" i="3"/>
  <c r="R56" i="3"/>
  <c r="S56" i="3" s="1"/>
  <c r="R57" i="3"/>
  <c r="S57" i="3"/>
  <c r="R58" i="3"/>
  <c r="S58" i="3" s="1"/>
  <c r="R59" i="3"/>
  <c r="S59" i="3"/>
  <c r="T59" i="3" s="1"/>
  <c r="R60" i="3"/>
  <c r="S60" i="3"/>
  <c r="R61" i="3"/>
  <c r="S61" i="3" s="1"/>
  <c r="R62" i="3"/>
  <c r="S62" i="3"/>
  <c r="R63" i="3"/>
  <c r="S63" i="3" s="1"/>
  <c r="R64" i="3"/>
  <c r="S64" i="3" s="1"/>
  <c r="R65" i="3"/>
  <c r="S65" i="3"/>
  <c r="T65" i="3"/>
  <c r="R66" i="3"/>
  <c r="S66" i="3" s="1"/>
  <c r="R67" i="3"/>
  <c r="S67" i="3" s="1"/>
  <c r="R68" i="3"/>
  <c r="R69" i="3"/>
  <c r="S69" i="3" s="1"/>
  <c r="R70" i="3"/>
  <c r="S70" i="3"/>
  <c r="R71" i="3"/>
  <c r="T71" i="3" s="1"/>
  <c r="S71" i="3"/>
  <c r="R72" i="3"/>
  <c r="S72" i="3"/>
  <c r="R73" i="3"/>
  <c r="S73" i="3" s="1"/>
  <c r="R74" i="3"/>
  <c r="S74" i="3" s="1"/>
  <c r="R75" i="3"/>
  <c r="S75" i="3" s="1"/>
  <c r="R5" i="3"/>
  <c r="S5" i="3" s="1"/>
  <c r="R4" i="3"/>
  <c r="T12" i="1" l="1"/>
  <c r="C9" i="14"/>
  <c r="S9" i="4"/>
  <c r="T9" i="4" s="1"/>
  <c r="T86" i="1"/>
  <c r="T23" i="2"/>
  <c r="T11" i="2"/>
  <c r="T21" i="2"/>
  <c r="T9" i="2"/>
  <c r="T39" i="3"/>
  <c r="T57" i="3"/>
  <c r="T45" i="3"/>
  <c r="T33" i="3"/>
  <c r="T21" i="3"/>
  <c r="R76" i="3"/>
  <c r="T53" i="3"/>
  <c r="T17" i="3"/>
  <c r="T63" i="3"/>
  <c r="T49" i="3"/>
  <c r="T75" i="3"/>
  <c r="T67" i="3"/>
  <c r="T55" i="3"/>
  <c r="T37" i="3"/>
  <c r="T19" i="3"/>
  <c r="T31" i="3"/>
  <c r="T13" i="3"/>
  <c r="T23" i="3"/>
  <c r="S43" i="3"/>
  <c r="T43" i="3" s="1"/>
  <c r="S25" i="3"/>
  <c r="T25" i="3" s="1"/>
  <c r="S7" i="3"/>
  <c r="T7" i="3" s="1"/>
  <c r="T8" i="4"/>
  <c r="S5" i="4"/>
  <c r="T5" i="4" s="1"/>
  <c r="T8" i="6"/>
  <c r="T10" i="6"/>
  <c r="T12" i="6"/>
  <c r="T11" i="6"/>
  <c r="S16" i="6"/>
  <c r="T16" i="6" s="1"/>
  <c r="T14" i="6"/>
  <c r="T6" i="6"/>
  <c r="S5" i="6"/>
  <c r="T5" i="6" s="1"/>
  <c r="S5" i="1"/>
  <c r="T5" i="1" s="1"/>
  <c r="S5" i="2"/>
  <c r="T5" i="2" s="1"/>
  <c r="S4" i="3"/>
  <c r="T72" i="3"/>
  <c r="T69" i="3"/>
  <c r="T60" i="3"/>
  <c r="T74" i="3"/>
  <c r="T62" i="3"/>
  <c r="T70" i="3"/>
  <c r="T5" i="3"/>
  <c r="T73" i="3"/>
  <c r="T64" i="3"/>
  <c r="T61" i="3"/>
  <c r="S68" i="3"/>
  <c r="T68" i="3" s="1"/>
  <c r="T66" i="3"/>
  <c r="T58" i="3"/>
  <c r="T56" i="3"/>
  <c r="T54" i="3"/>
  <c r="T52" i="3"/>
  <c r="T50" i="3"/>
  <c r="T48" i="3"/>
  <c r="T46" i="3"/>
  <c r="T44" i="3"/>
  <c r="T42" i="3"/>
  <c r="T40" i="3"/>
  <c r="T38" i="3"/>
  <c r="T36" i="3"/>
  <c r="T34" i="3"/>
  <c r="T32" i="3"/>
  <c r="T30" i="3"/>
  <c r="T28" i="3"/>
  <c r="T26" i="3"/>
  <c r="T24" i="3"/>
  <c r="T22" i="3"/>
  <c r="T20" i="3"/>
  <c r="T18" i="3"/>
  <c r="T16" i="3"/>
  <c r="T14" i="3"/>
  <c r="T12" i="3"/>
  <c r="T10" i="3"/>
  <c r="T8" i="3"/>
  <c r="T6" i="3"/>
  <c r="S76" i="3" l="1"/>
  <c r="M15" i="6" l="1"/>
  <c r="M14" i="6"/>
  <c r="M13" i="2"/>
  <c r="M12" i="2"/>
  <c r="M11" i="2"/>
  <c r="J24" i="2"/>
  <c r="G7" i="6"/>
  <c r="H7" i="6"/>
  <c r="I7" i="6"/>
  <c r="J7" i="6"/>
  <c r="K7" i="6"/>
  <c r="L7" i="6"/>
  <c r="M7" i="6"/>
  <c r="M6" i="6" s="1"/>
  <c r="F7" i="6"/>
  <c r="J6" i="4"/>
  <c r="M6" i="4" s="1"/>
  <c r="M8" i="4"/>
  <c r="M9" i="4"/>
  <c r="J5" i="4"/>
  <c r="M5" i="4" s="1"/>
  <c r="J4" i="4"/>
  <c r="J9" i="6"/>
  <c r="M9" i="6" s="1"/>
  <c r="J10" i="6"/>
  <c r="J11" i="6"/>
  <c r="J4" i="6"/>
  <c r="J5" i="1"/>
  <c r="J6" i="1"/>
  <c r="J7" i="1"/>
  <c r="M7" i="1" s="1"/>
  <c r="J8" i="1"/>
  <c r="J9" i="1"/>
  <c r="M9" i="1" s="1"/>
  <c r="J10" i="1"/>
  <c r="J11" i="1"/>
  <c r="M11" i="1" s="1"/>
  <c r="J12" i="1"/>
  <c r="M12" i="1" s="1"/>
  <c r="J13" i="1"/>
  <c r="M13" i="1" s="1"/>
  <c r="J14" i="1"/>
  <c r="J15" i="1"/>
  <c r="J18" i="1"/>
  <c r="M18" i="1" s="1"/>
  <c r="J19" i="1"/>
  <c r="J20" i="1"/>
  <c r="M20" i="1" s="1"/>
  <c r="J21" i="1"/>
  <c r="J23" i="1"/>
  <c r="M23" i="1" s="1"/>
  <c r="J24" i="1"/>
  <c r="M24" i="1" s="1"/>
  <c r="J25" i="1"/>
  <c r="J26" i="1"/>
  <c r="J28" i="1"/>
  <c r="J29" i="1"/>
  <c r="M29" i="1" s="1"/>
  <c r="J30" i="1"/>
  <c r="M30" i="1" s="1"/>
  <c r="J31" i="1"/>
  <c r="J32" i="1"/>
  <c r="M32" i="1" s="1"/>
  <c r="J33" i="1"/>
  <c r="M33" i="1" s="1"/>
  <c r="J34" i="1"/>
  <c r="J35" i="1"/>
  <c r="M35" i="1" s="1"/>
  <c r="M36" i="1"/>
  <c r="J38" i="1"/>
  <c r="J41" i="1"/>
  <c r="M41" i="1" s="1"/>
  <c r="J42" i="1"/>
  <c r="M42" i="1" s="1"/>
  <c r="J44" i="1"/>
  <c r="J45" i="1"/>
  <c r="M45" i="1" s="1"/>
  <c r="J46" i="1"/>
  <c r="M46" i="1" s="1"/>
  <c r="J47" i="1"/>
  <c r="M47" i="1" s="1"/>
  <c r="J49" i="1"/>
  <c r="J50" i="1"/>
  <c r="J52" i="1"/>
  <c r="M52" i="1" s="1"/>
  <c r="J53" i="1"/>
  <c r="M53" i="1" s="1"/>
  <c r="J54" i="1"/>
  <c r="J55" i="1"/>
  <c r="M55" i="1" s="1"/>
  <c r="J56" i="1"/>
  <c r="M56" i="1" s="1"/>
  <c r="J57" i="1"/>
  <c r="J58" i="1"/>
  <c r="M58" i="1" s="1"/>
  <c r="J59" i="1"/>
  <c r="M59" i="1" s="1"/>
  <c r="J60" i="1"/>
  <c r="J61" i="1"/>
  <c r="J62" i="1"/>
  <c r="J63" i="1"/>
  <c r="M63" i="1" s="1"/>
  <c r="J64" i="1"/>
  <c r="M64" i="1" s="1"/>
  <c r="J65" i="1"/>
  <c r="M65" i="1" s="1"/>
  <c r="J66" i="1"/>
  <c r="J67" i="1"/>
  <c r="M67" i="1" s="1"/>
  <c r="J68" i="1"/>
  <c r="J70" i="1"/>
  <c r="M70" i="1" s="1"/>
  <c r="J71" i="1"/>
  <c r="M71" i="1" s="1"/>
  <c r="J73" i="1"/>
  <c r="J74" i="1"/>
  <c r="M74" i="1" s="1"/>
  <c r="J75" i="1"/>
  <c r="J76" i="1"/>
  <c r="M76" i="1" s="1"/>
  <c r="M77" i="1"/>
  <c r="J78" i="1"/>
  <c r="M79" i="1"/>
  <c r="J81" i="1"/>
  <c r="M81" i="1" s="1"/>
  <c r="J82" i="1"/>
  <c r="M82" i="1" s="1"/>
  <c r="J83" i="1"/>
  <c r="M83" i="1" s="1"/>
  <c r="J84" i="1"/>
  <c r="J4" i="1"/>
  <c r="M4" i="1" s="1"/>
  <c r="J28" i="2"/>
  <c r="J27" i="2"/>
  <c r="J26" i="2"/>
  <c r="M26" i="2" s="1"/>
  <c r="J25" i="2"/>
  <c r="J23" i="2"/>
  <c r="M23" i="2" s="1"/>
  <c r="J22" i="2"/>
  <c r="M22" i="2" s="1"/>
  <c r="J21" i="2"/>
  <c r="M21" i="2" s="1"/>
  <c r="J20" i="2"/>
  <c r="J19" i="2"/>
  <c r="M19" i="2" s="1"/>
  <c r="J18" i="2"/>
  <c r="M18" i="2" s="1"/>
  <c r="J17" i="2"/>
  <c r="J16" i="2"/>
  <c r="J15" i="2"/>
  <c r="M15" i="2" s="1"/>
  <c r="J14" i="2"/>
  <c r="M14" i="2" s="1"/>
  <c r="J8" i="2"/>
  <c r="M8" i="2" s="1"/>
  <c r="J7" i="2"/>
  <c r="J6" i="2"/>
  <c r="J5" i="2"/>
  <c r="J4" i="2"/>
  <c r="J5" i="3"/>
  <c r="J6" i="3"/>
  <c r="J8" i="3"/>
  <c r="M8" i="3" s="1"/>
  <c r="J9" i="3"/>
  <c r="J10" i="3"/>
  <c r="J11" i="3"/>
  <c r="J12" i="3"/>
  <c r="J13" i="3"/>
  <c r="J14" i="3"/>
  <c r="J15" i="3"/>
  <c r="J16" i="3"/>
  <c r="J17" i="3"/>
  <c r="J18" i="3"/>
  <c r="M18" i="3" s="1"/>
  <c r="J19" i="3"/>
  <c r="M19" i="3" s="1"/>
  <c r="J20" i="3"/>
  <c r="J21" i="3"/>
  <c r="J22" i="3"/>
  <c r="J23" i="3"/>
  <c r="J24" i="3"/>
  <c r="M24" i="3" s="1"/>
  <c r="J25" i="3"/>
  <c r="M25" i="3" s="1"/>
  <c r="J26" i="3"/>
  <c r="M26" i="3" s="1"/>
  <c r="J27" i="3"/>
  <c r="J28" i="3"/>
  <c r="M28" i="3" s="1"/>
  <c r="J29" i="3"/>
  <c r="M29" i="3" s="1"/>
  <c r="J30" i="3"/>
  <c r="M30" i="3" s="1"/>
  <c r="J31" i="3"/>
  <c r="M31" i="3" s="1"/>
  <c r="M32" i="3"/>
  <c r="J33" i="3"/>
  <c r="M33" i="3" s="1"/>
  <c r="M34" i="3"/>
  <c r="J35" i="3"/>
  <c r="M35" i="3" s="1"/>
  <c r="J36" i="3"/>
  <c r="J37" i="3"/>
  <c r="M37" i="3" s="1"/>
  <c r="J38" i="3"/>
  <c r="M38" i="3" s="1"/>
  <c r="J39" i="3"/>
  <c r="M39" i="3" s="1"/>
  <c r="J41" i="3"/>
  <c r="J43" i="3"/>
  <c r="J44" i="3"/>
  <c r="M44" i="3" s="1"/>
  <c r="J45" i="3"/>
  <c r="J46" i="3"/>
  <c r="J47" i="3"/>
  <c r="M47" i="3" s="1"/>
  <c r="J48" i="3"/>
  <c r="M48" i="3" s="1"/>
  <c r="J49" i="3"/>
  <c r="J50" i="3"/>
  <c r="J51" i="3"/>
  <c r="J52" i="3"/>
  <c r="M52" i="3" s="1"/>
  <c r="J53" i="3"/>
  <c r="J54" i="3"/>
  <c r="J55" i="3"/>
  <c r="M55" i="3" s="1"/>
  <c r="J56" i="3"/>
  <c r="J57" i="3"/>
  <c r="J58" i="3"/>
  <c r="J59" i="3"/>
  <c r="M59" i="3" s="1"/>
  <c r="J60" i="3"/>
  <c r="M60" i="3" s="1"/>
  <c r="J61" i="3"/>
  <c r="M61" i="3" s="1"/>
  <c r="J62" i="3"/>
  <c r="M62" i="3" s="1"/>
  <c r="J63" i="3"/>
  <c r="J64" i="3"/>
  <c r="J65" i="3"/>
  <c r="J66" i="3"/>
  <c r="J67" i="3"/>
  <c r="M67" i="3" s="1"/>
  <c r="J68" i="3"/>
  <c r="M68" i="3" s="1"/>
  <c r="J69" i="3"/>
  <c r="M69" i="3" s="1"/>
  <c r="J70" i="3"/>
  <c r="M70" i="3" s="1"/>
  <c r="J71" i="3"/>
  <c r="J72" i="3"/>
  <c r="J73" i="3"/>
  <c r="M73" i="3" s="1"/>
  <c r="J74" i="3"/>
  <c r="M74" i="3" s="1"/>
  <c r="J75" i="3"/>
  <c r="M75" i="3" s="1"/>
  <c r="J4" i="3"/>
  <c r="M4" i="3" s="1"/>
  <c r="M7" i="4"/>
  <c r="M5" i="6"/>
  <c r="M12" i="6"/>
  <c r="M13" i="6"/>
  <c r="M17" i="1"/>
  <c r="M22" i="1"/>
  <c r="M27" i="1"/>
  <c r="M39" i="1"/>
  <c r="M40" i="1"/>
  <c r="M51" i="1"/>
  <c r="M69" i="1"/>
  <c r="M80" i="1"/>
  <c r="M86" i="1"/>
  <c r="M5" i="3"/>
  <c r="M42" i="3"/>
  <c r="M4" i="4" l="1"/>
  <c r="M16" i="6"/>
  <c r="M34" i="1"/>
  <c r="M62" i="1"/>
  <c r="M28" i="1"/>
  <c r="M23" i="3"/>
  <c r="M17" i="3"/>
  <c r="M54" i="3"/>
  <c r="M36" i="3"/>
  <c r="M24" i="2"/>
  <c r="M44" i="1"/>
  <c r="M21" i="1"/>
  <c r="M20" i="2"/>
  <c r="M27" i="2"/>
  <c r="M71" i="3"/>
  <c r="M53" i="3"/>
  <c r="M72" i="3"/>
  <c r="M41" i="3"/>
  <c r="M17" i="2"/>
  <c r="M4" i="2"/>
  <c r="M6" i="2"/>
  <c r="M5" i="2"/>
  <c r="M10" i="1"/>
  <c r="M57" i="1"/>
  <c r="M75" i="1"/>
  <c r="M6" i="1"/>
  <c r="M5" i="1"/>
  <c r="M68" i="1"/>
  <c r="M50" i="1"/>
  <c r="M85" i="1"/>
  <c r="M73" i="1"/>
  <c r="M61" i="1"/>
  <c r="M49" i="1"/>
  <c r="M38" i="1"/>
  <c r="M26" i="1"/>
  <c r="M15" i="1"/>
  <c r="M84" i="1"/>
  <c r="M72" i="1"/>
  <c r="M60" i="1"/>
  <c r="M48" i="1"/>
  <c r="M37" i="1"/>
  <c r="M25" i="1"/>
  <c r="M14" i="1"/>
  <c r="M78" i="1"/>
  <c r="M66" i="1"/>
  <c r="M54" i="1"/>
  <c r="M43" i="1"/>
  <c r="M31" i="1"/>
  <c r="M19" i="1"/>
  <c r="M8" i="1"/>
  <c r="M28" i="2"/>
  <c r="M25" i="2"/>
  <c r="M7" i="2"/>
  <c r="M65" i="3"/>
  <c r="M11" i="3"/>
  <c r="M66" i="3"/>
  <c r="M12" i="3"/>
  <c r="M6" i="3"/>
  <c r="M16" i="2"/>
  <c r="M58" i="3"/>
  <c r="M46" i="3"/>
  <c r="M22" i="3"/>
  <c r="M10" i="3"/>
  <c r="M57" i="3"/>
  <c r="M45" i="3"/>
  <c r="M21" i="3"/>
  <c r="M9" i="3"/>
  <c r="M50" i="3"/>
  <c r="M14" i="3"/>
  <c r="M49" i="3"/>
  <c r="M43" i="3"/>
  <c r="M13" i="3"/>
  <c r="M7" i="3"/>
  <c r="M64" i="3"/>
  <c r="M40" i="3"/>
  <c r="M16" i="3"/>
  <c r="M63" i="3"/>
  <c r="M51" i="3"/>
  <c r="M27" i="3"/>
  <c r="M15" i="3"/>
  <c r="M56" i="3"/>
  <c r="M20" i="3"/>
  <c r="S4" i="6" l="1"/>
  <c r="R17" i="6"/>
  <c r="R10" i="4" l="1"/>
  <c r="S4" i="1"/>
  <c r="T4" i="2"/>
  <c r="T4" i="6"/>
  <c r="S4" i="4"/>
  <c r="S10" i="4" s="1"/>
  <c r="S17" i="6"/>
  <c r="T4" i="1" l="1"/>
  <c r="T4" i="4"/>
  <c r="T10" i="4" s="1"/>
  <c r="T17" i="6"/>
  <c r="T4" i="3"/>
  <c r="T76" i="3" s="1"/>
  <c r="I9" i="2"/>
  <c r="J9" i="2" s="1"/>
  <c r="J16" i="1" l="1"/>
  <c r="M9" i="2"/>
  <c r="M16" i="1" l="1"/>
  <c r="S87" i="1" l="1"/>
  <c r="T87" i="1"/>
  <c r="R87" i="1"/>
  <c r="R29" i="2"/>
  <c r="T29" i="2" l="1"/>
  <c r="S29" i="2"/>
</calcChain>
</file>

<file path=xl/sharedStrings.xml><?xml version="1.0" encoding="utf-8"?>
<sst xmlns="http://schemas.openxmlformats.org/spreadsheetml/2006/main" count="1247" uniqueCount="652">
  <si>
    <t>ÍTEM</t>
  </si>
  <si>
    <t>PRODUCTO</t>
  </si>
  <si>
    <t>PRESENTACIÓN MÍNIMA REQUERIDA</t>
  </si>
  <si>
    <t xml:space="preserve">ASPECTOS ADICIONALES </t>
  </si>
  <si>
    <t>CANTIDAD AÑO 2019</t>
  </si>
  <si>
    <t>CANTIDAD AÑO 2020</t>
  </si>
  <si>
    <t>CANTIDAD AÑO 2021</t>
  </si>
  <si>
    <t>CANTIDAD AÑO 2022</t>
  </si>
  <si>
    <t>CANTIDAD TOTAL</t>
  </si>
  <si>
    <t>VALOR UNITARIO</t>
  </si>
  <si>
    <t>% IVA</t>
  </si>
  <si>
    <t>SUBTOTAL</t>
  </si>
  <si>
    <t>VALOR IVA</t>
  </si>
  <si>
    <t xml:space="preserve">TOTAL </t>
  </si>
  <si>
    <t>RUBRO</t>
  </si>
  <si>
    <t xml:space="preserve">ALCOHOL ANTISÉPTICO                                                     </t>
  </si>
  <si>
    <t>Botella plastica * 750 c.c</t>
  </si>
  <si>
    <t>N/A</t>
  </si>
  <si>
    <t>ASEO</t>
  </si>
  <si>
    <t xml:space="preserve">ALCOHOL GLICERINADO PISTOLA TRASLUCIDO  </t>
  </si>
  <si>
    <t>Botella plastica * 1000ml</t>
  </si>
  <si>
    <t xml:space="preserve">AMBIENTADOR AEROSOL                                    </t>
  </si>
  <si>
    <t>Frasco * 400 ml</t>
  </si>
  <si>
    <t xml:space="preserve"> PRODUCTOS  ELABORADOS CON MATERIAS PRIMAS AMIGABLES CON EL MEDIO AMBIENTE Y/O BIODEGRADABLES Y/O CON PROCESOS PRODUCTIVOS AMIGABLES</t>
  </si>
  <si>
    <t>AMBIENTADOR DISCO GEL REPUESTO</t>
  </si>
  <si>
    <t>UNIDAD *30 GR</t>
  </si>
  <si>
    <t>UNIDAD</t>
  </si>
  <si>
    <t xml:space="preserve">ATOMIZADOR CON PISTOLA Y REGLILLA </t>
  </si>
  <si>
    <t xml:space="preserve">UNIDAD DE 1000CC BLANCO </t>
  </si>
  <si>
    <t xml:space="preserve">BALDE EXPRIMIDOR AMARILLO </t>
  </si>
  <si>
    <t>UNIDAD* 35 LTS</t>
  </si>
  <si>
    <t xml:space="preserve">BALDE PLÁSTICO                                                            </t>
  </si>
  <si>
    <t>BAYETILLA  BLANCA</t>
  </si>
  <si>
    <t>Unidad 50*35cm</t>
  </si>
  <si>
    <t>BLANQUEADOR DESINFECTANTE</t>
  </si>
  <si>
    <t>Unidad *3750 c.c</t>
  </si>
  <si>
    <t xml:space="preserve">BOLSA PLASTICA BAJA-GRIS RECICLABLE </t>
  </si>
  <si>
    <t>Paquete *50 50*50 cm (medidas aproximadas)</t>
  </si>
  <si>
    <t xml:space="preserve">BOLSA PLASTICA BLANCA </t>
  </si>
  <si>
    <t>PAQUETE*6 80*100cm (medidas aproximadas)</t>
  </si>
  <si>
    <t>PAQUETE*6 50*70cm (medidas aproximadas)</t>
  </si>
  <si>
    <t>BOLSA PLASTICA NEGRA</t>
  </si>
  <si>
    <t>PQTE *6 80*100cm (medidas aproximadas)</t>
  </si>
  <si>
    <t xml:space="preserve">BOLSA PLASTICA NEGRA </t>
  </si>
  <si>
    <t>Paquete*6 50*70cm (medidas aproximadas)</t>
  </si>
  <si>
    <t>BOLSA PLASTICA ROJA PARA DESECHOS CONTAMINADOS</t>
  </si>
  <si>
    <t>Paquete*10 de 50*70 (medidas aproximadas)</t>
  </si>
  <si>
    <t xml:space="preserve">BOLSA PLASTICA VERDE </t>
  </si>
  <si>
    <t>PAQUETE*6 65*80cm (medidas aproximadas)</t>
  </si>
  <si>
    <t xml:space="preserve">BOLSA PLASTICA VERDE ORDINARIO/INERTE </t>
  </si>
  <si>
    <t>BRILLAMETAL</t>
  </si>
  <si>
    <t>UNIDAD *70 GRAMOS</t>
  </si>
  <si>
    <t>CEPILLO CHURRUSCO SANITARIO CON BASE</t>
  </si>
  <si>
    <t>Unidad</t>
  </si>
  <si>
    <t xml:space="preserve">CEPILLO MANO TIPO PLANCHA </t>
  </si>
  <si>
    <t xml:space="preserve">CERA EMULSIONADA BLANCA </t>
  </si>
  <si>
    <t>Unidad* 4000 cc</t>
  </si>
  <si>
    <t xml:space="preserve">CERA MAGISTRAL ESCARLATA </t>
  </si>
  <si>
    <t xml:space="preserve">Unidad COJIN*400ML </t>
  </si>
  <si>
    <t>DESENGRASANTE INDUSTRIAL</t>
  </si>
  <si>
    <t>Unidad 3000 c.c</t>
  </si>
  <si>
    <t>DESMANCHADOR O REMOVEDOR DE BAÑOS</t>
  </si>
  <si>
    <t>Galón * 3700 cc</t>
  </si>
  <si>
    <t>DESTAPACAÑERIAS LÍQUIDO</t>
  </si>
  <si>
    <t>Unidad * 500 c.c</t>
  </si>
  <si>
    <t>DETERGENTE ECOLÓGICO EN POLVO</t>
  </si>
  <si>
    <t>Unidad * 1000Gr</t>
  </si>
  <si>
    <t>DISCO BRILLADORA BLANCO</t>
  </si>
  <si>
    <t>DISCO BRILLADORA CAFÉ</t>
  </si>
  <si>
    <t xml:space="preserve">DISCO BRILLADORA ROJO </t>
  </si>
  <si>
    <t>UNIDAD 16" PRIVATE LABEL 3M</t>
  </si>
  <si>
    <t>Unidad paquete * 3</t>
  </si>
  <si>
    <t>ESPONJILLA ABRASIVA VERDE</t>
  </si>
  <si>
    <t>GANCHO PORTATRAPERO METALICO 1 MARIPOSA</t>
  </si>
  <si>
    <t xml:space="preserve">Unidad * 160CM </t>
  </si>
  <si>
    <t xml:space="preserve">GEL ANTIBACTERIAL TRASLUCIDO  </t>
  </si>
  <si>
    <t>Botella plastica * 250ml</t>
  </si>
  <si>
    <t xml:space="preserve">GUANTES DESECHABLES EXAMEN </t>
  </si>
  <si>
    <t xml:space="preserve">UNIDAD* 230 C.C </t>
  </si>
  <si>
    <t>JABON ESPUMA DERMO</t>
  </si>
  <si>
    <t>Caja * 800 ML</t>
  </si>
  <si>
    <t xml:space="preserve">Unidad * 3800 galón </t>
  </si>
  <si>
    <t>JABON LIQUIDO ANTIBACTERIAL MANOS</t>
  </si>
  <si>
    <t xml:space="preserve">Unidad 300 C.C </t>
  </si>
  <si>
    <t xml:space="preserve">JABON LIQUIDO PARA MANOS CON DISPENSADOR </t>
  </si>
  <si>
    <t>Unidad* 500 ML</t>
  </si>
  <si>
    <t xml:space="preserve">JUEGO DE INDIVUALES Y PORTAVASOS </t>
  </si>
  <si>
    <t>LAVALOZA EN CREMA</t>
  </si>
  <si>
    <t>UNIDAD  *900 GRAMOS</t>
  </si>
  <si>
    <t xml:space="preserve">LIMPIADOR DESINFECTANTE                                            </t>
  </si>
  <si>
    <t xml:space="preserve"> Galon *3000 C.C. </t>
  </si>
  <si>
    <t>LIMPIADOR DESINFECTANTE AMONIO CUATERNARIO</t>
  </si>
  <si>
    <t>Galón * 3800 cc</t>
  </si>
  <si>
    <t xml:space="preserve">LIMPIAVIDRIOS </t>
  </si>
  <si>
    <t>Frasco * 3800 C.C</t>
  </si>
  <si>
    <t>LIMPION EN TOALLA   BLANCA</t>
  </si>
  <si>
    <t>UNIDAD 70*40CM</t>
  </si>
  <si>
    <t>LUSTRAMUEBLES CREMA</t>
  </si>
  <si>
    <t>Unidad* 240 c.c</t>
  </si>
  <si>
    <t xml:space="preserve">MECHA TRAPERO ALGODON </t>
  </si>
  <si>
    <t xml:space="preserve">UNIDAD 430GR ROSCA BLANCO </t>
  </si>
  <si>
    <t xml:space="preserve">MECHA TRAPERO HILAZA </t>
  </si>
  <si>
    <t xml:space="preserve">UNIDAD 360GR ROSCA </t>
  </si>
  <si>
    <t xml:space="preserve">PAÑO ABSORBENTE MULTIUSOS  </t>
  </si>
  <si>
    <t>Unidad 38*40 cm</t>
  </si>
  <si>
    <t xml:space="preserve">PAÑUELOS FACIALES CORTO HD </t>
  </si>
  <si>
    <t>PAPEL HIGIENICO JUMBO ECOLOGICO</t>
  </si>
  <si>
    <t>Paquete*4* 200 Mts Rollo</t>
  </si>
  <si>
    <t xml:space="preserve"> PAPEL HIGIENICO BLANCO</t>
  </si>
  <si>
    <t xml:space="preserve">PACA*4  50MTS </t>
  </si>
  <si>
    <t xml:space="preserve">PAPELERA PLASTICA DE PEDAL </t>
  </si>
  <si>
    <t xml:space="preserve">PASTILLA PURIFICADORA DE TANQUE INODORO </t>
  </si>
  <si>
    <t>UNIDAD DE 40 GRAMOS</t>
  </si>
  <si>
    <t>PELICULA STRECH VINIPEL CALIBRE 6</t>
  </si>
  <si>
    <t xml:space="preserve">POLVO PARA ALFOMBRAS SURTIDO  </t>
  </si>
  <si>
    <t xml:space="preserve"> FR*400GR</t>
  </si>
  <si>
    <t xml:space="preserve">REMOVEDOR DE CERAS </t>
  </si>
  <si>
    <t xml:space="preserve">UNIDAD DE 4000 C.C </t>
  </si>
  <si>
    <t>UNIDAD DE 400 ML</t>
  </si>
  <si>
    <t>SELLANTE O SELLADOR PARA PISOS</t>
  </si>
  <si>
    <t>Unidad 3750 c.c</t>
  </si>
  <si>
    <t xml:space="preserve">SHAMPOO ALFOMBRAS </t>
  </si>
  <si>
    <t>TAPABOCAS DESECHABLES</t>
  </si>
  <si>
    <t xml:space="preserve">Caja X 50 unidades 3CP 3PLI C/SN </t>
  </si>
  <si>
    <t>TOALLA MANOS ECOLOGICA</t>
  </si>
  <si>
    <t xml:space="preserve"> ROLLO PRECORTE HT 73710 BL *100M  PQ*6 Unidades</t>
  </si>
  <si>
    <t>TOALLA MANOS EN Z ECOLOGICA</t>
  </si>
  <si>
    <t>Paquete*150</t>
  </si>
  <si>
    <t xml:space="preserve">TRAPERO ENCABADO MANGO MADERA </t>
  </si>
  <si>
    <t>UNIDAD DE 140 CM X 330 GR</t>
  </si>
  <si>
    <t xml:space="preserve">AROMATICA DE PANELA SURTIDA </t>
  </si>
  <si>
    <t>CJ*25BL</t>
  </si>
  <si>
    <t>CAFETERÍA</t>
  </si>
  <si>
    <t xml:space="preserve">AROMATICA EN CAJA SABORES SURTIDOS                                                   </t>
  </si>
  <si>
    <t>Caja *25BL</t>
  </si>
  <si>
    <t>AROMATICA FRUTOS ROJOS TISANAS</t>
  </si>
  <si>
    <t xml:space="preserve">AROMATICA LIMONCILLO TISANAS </t>
  </si>
  <si>
    <t xml:space="preserve"> CJ*20BL</t>
  </si>
  <si>
    <t xml:space="preserve">AZUCAR REFINADA SOBRE                                                      </t>
  </si>
  <si>
    <t>Paquete*200 BOLSAS</t>
  </si>
  <si>
    <t>UNIDAD X 500 GRAMOS</t>
  </si>
  <si>
    <t xml:space="preserve">CREMA INSTANTANEA BOLSA </t>
  </si>
  <si>
    <t>Unidad *430GR</t>
  </si>
  <si>
    <t xml:space="preserve">CREMA INSTANTANEA LIGTH </t>
  </si>
  <si>
    <t>FRASCO *450GR</t>
  </si>
  <si>
    <t>CREMA INSTANTANEA NO LACTEA</t>
  </si>
  <si>
    <t>PAQUETE X 100 UNIDADES  DE 4 GRAMOS</t>
  </si>
  <si>
    <t xml:space="preserve">FILTRO PAPEL CAFETERAS 15*5*12 </t>
  </si>
  <si>
    <t>CAJA POR 500 UNIDADES C/U</t>
  </si>
  <si>
    <t xml:space="preserve">FILTRO TELA/GRECA </t>
  </si>
  <si>
    <t>IND 1 LIBRA</t>
  </si>
  <si>
    <t>IND 1/2 LIBRA</t>
  </si>
  <si>
    <t>INFUSION TE NEGRO</t>
  </si>
  <si>
    <t>Caja*20BL</t>
  </si>
  <si>
    <t>MEZCLADOR DE MADERA</t>
  </si>
  <si>
    <t xml:space="preserve">PAQTE *1000  DE 14 CM * 5 MM </t>
  </si>
  <si>
    <t>SERVILLETA CAFET 27.5*17CM NATURAL</t>
  </si>
  <si>
    <t xml:space="preserve"> PQT*200</t>
  </si>
  <si>
    <t>PQT*50</t>
  </si>
  <si>
    <t xml:space="preserve">TERMO EN ACERO INOXIDABLE </t>
  </si>
  <si>
    <t>CAPACIDAD 3 LITROS CON DISPENSADOR</t>
  </si>
  <si>
    <t>VASO CARTON 4 ONZAS</t>
  </si>
  <si>
    <t>PAQUETE X 50 UNIDADES</t>
  </si>
  <si>
    <t>VASO CARTON 7 ONZAS</t>
  </si>
  <si>
    <t>VASO DE VIDRIO 11 ONZAS</t>
  </si>
  <si>
    <t xml:space="preserve">ALMOHADILLA DACTILAR REDONDA 5 CM                                                          </t>
  </si>
  <si>
    <t>U Y P</t>
  </si>
  <si>
    <t>ARCHIVADOR FUELLE OFICIO Y CARTA</t>
  </si>
  <si>
    <t>BANDA CAUCHO CALIBRE 22</t>
  </si>
  <si>
    <t xml:space="preserve"> CJ*25G</t>
  </si>
  <si>
    <t>PRODUCTOS  ELABORADOS CON MATERIAS PRIMAS AMIGABLES CON EL MEDIO AMBIENTE Y/O BIODEGRADABLES Y/O CON PROCESOS PRODUCTIVOS AMIGABLES</t>
  </si>
  <si>
    <t>BANDERITAS DE COLORES</t>
  </si>
  <si>
    <t>BLOCK BOND AMARILLO CARTA 50HJ C/R AMARILLO ANOTACION</t>
  </si>
  <si>
    <t>BOLIGRAFO COLORES SURTIDOS</t>
  </si>
  <si>
    <t>BOLIGRAFO GEL COLORES SURTIDOS</t>
  </si>
  <si>
    <t xml:space="preserve">BOLSILLO PROTECTOR ACETATO CARTA POLIPROPILENO </t>
  </si>
  <si>
    <t xml:space="preserve">BORRADOR NATA </t>
  </si>
  <si>
    <t xml:space="preserve">BORRADOR TABLERO PORCELANIZADO                                                                       </t>
  </si>
  <si>
    <t>CARPETA 4 ALETAS DESACIFICADA</t>
  </si>
  <si>
    <t>CARTULINA ECOLOGICA COLOR NATURAL TAMAÑO CARTA</t>
  </si>
  <si>
    <t>PQ*200 UNIDADES</t>
  </si>
  <si>
    <t>CARTULINA ECOLOGICA COLOR NATURAL TAMAÑO OFICIO</t>
  </si>
  <si>
    <t>CD-R  700MB 80MIN 40X/48X/52X SLIM C</t>
  </si>
  <si>
    <t xml:space="preserve">CD-RW 12X VERBATIM REF 95161 </t>
  </si>
  <si>
    <t>CINTA ADHESIVA 12MM*40M TRANSPARENTE</t>
  </si>
  <si>
    <t>CINTA EMPAQUE 48 MM * 100 M TRANSPARENTE ROLLO</t>
  </si>
  <si>
    <t xml:space="preserve">CINTA MAGICA 19MM*33M INVISIBLE                                                                      </t>
  </si>
  <si>
    <t>CINTA TERMICA CERA IMPRESORA ZEBRA 110*74 MTS</t>
  </si>
  <si>
    <t xml:space="preserve">CINTA TERMICA ZEBRA YMCKO 200 IMAGENES COLOR 800033-840 </t>
  </si>
  <si>
    <t>CLIP CORRIENTE  CJ*100</t>
  </si>
  <si>
    <t>CLIP MARIPOSA  CJ*50</t>
  </si>
  <si>
    <t>CORRECTOR LIQUIDO BASE AGUA 18 ML</t>
  </si>
  <si>
    <t xml:space="preserve">CORTADOR PLASTICO GRANDE </t>
  </si>
  <si>
    <t>CORTADOR PLASTICO PEQUEÑO</t>
  </si>
  <si>
    <t xml:space="preserve">COSEDORA OFICINA 25 HJS                                                           </t>
  </si>
  <si>
    <t xml:space="preserve">COSEDORA SEMI INDUSTRIAL 120 HJ REF NHI-100 </t>
  </si>
  <si>
    <t>CREMA CUENTA BILLETES Ó HUMECEDOR DE DEDOS 42 GRS</t>
  </si>
  <si>
    <t>CUBIERTA BISELETE CARTA TRANSPARENTE</t>
  </si>
  <si>
    <t>DATA CARTRIGE ULTRIUM LT06</t>
  </si>
  <si>
    <t>DISPENSADOR DE CINTA DE EMPAQUE</t>
  </si>
  <si>
    <t>DISPENSADOR DE CINTA DELGADA</t>
  </si>
  <si>
    <t>DVD -RW  4.7 GB</t>
  </si>
  <si>
    <t xml:space="preserve">FELPA SOBRE PARA CD PLASTICO GENERICO </t>
  </si>
  <si>
    <t>Unidad PQT*100</t>
  </si>
  <si>
    <t>FOLDER ALETA CARTON OFICIO VERTICAL SUP. C.C.</t>
  </si>
  <si>
    <t xml:space="preserve">GANCHO LEGAJADOR POLIPROPILENO TRANSPARENTE  </t>
  </si>
  <si>
    <t>PQ*20</t>
  </si>
  <si>
    <t>GRAPA ESTANDAR COBRIZADA 26/6</t>
  </si>
  <si>
    <t>CJ*5000</t>
  </si>
  <si>
    <t xml:space="preserve">GRAPA INDUSTRIAL 9/10 (SK 23/10)                                                  </t>
  </si>
  <si>
    <t>CJ*1000</t>
  </si>
  <si>
    <t xml:space="preserve">GRAPA INDUSTRIAL 9-23/14 (SK 23/14) </t>
  </si>
  <si>
    <t>LABELS IBM PARA ULTRIUM IBM 3,4,5,6 Y 7 EDP-TTG-LTO</t>
  </si>
  <si>
    <t>LAPIZ CHEQUEO ROJO</t>
  </si>
  <si>
    <t>LAPIZ No. 2 NEGRO</t>
  </si>
  <si>
    <t xml:space="preserve">LEGAJADOR AZ OFICIO AZUL </t>
  </si>
  <si>
    <t>MARCADOR BORRASECO DE COLORES SURTIDOS</t>
  </si>
  <si>
    <t>MARCADOR PERMANENTE VARIOS COLORES</t>
  </si>
  <si>
    <t xml:space="preserve">NOTAS AUTOAD. 50*40MM AMARILLA </t>
  </si>
  <si>
    <t xml:space="preserve"> PQ*3</t>
  </si>
  <si>
    <t>NOTAS AUTOAD. 76*76MM NEON COLORES 654  3M</t>
  </si>
  <si>
    <t>PQ*5</t>
  </si>
  <si>
    <t xml:space="preserve">PAPEL CARTA BLANCO FOTOCOPIA-LASER  75G </t>
  </si>
  <si>
    <t>Unidad*resma 500 hojas</t>
  </si>
  <si>
    <t>PAPEL ECOLOGICO CARTA COLOR NATURAL DE 75G</t>
  </si>
  <si>
    <t xml:space="preserve">PAPEL OFICIO BLANCO FOTOCOPIA-LASER 75G </t>
  </si>
  <si>
    <t>PASTA CATALOGO  0.5 PULG BLANCA CARTA</t>
  </si>
  <si>
    <t>PASTA CATALOGO  2.0 PULG  BLANCA CARTA</t>
  </si>
  <si>
    <t>PASTA CATALOGO 105 1.5 BLANCA</t>
  </si>
  <si>
    <t xml:space="preserve">PEGANTE BARRA 22GR </t>
  </si>
  <si>
    <t xml:space="preserve">PEGANTE INSTANTANEO SUPER BONDER </t>
  </si>
  <si>
    <t>FC*3GR</t>
  </si>
  <si>
    <t xml:space="preserve">PEGANTE O COLBON  DE 225 GR </t>
  </si>
  <si>
    <t xml:space="preserve">PEGANTE O COLBON DE 4 KILOS                                                                  </t>
  </si>
  <si>
    <t>PERFORADORA DE 3 HUECOS INDUSTRIAL</t>
  </si>
  <si>
    <t>PERFORADORA INDUSTRIAL DE 2 HUECOS, CAPACIDAD 100 HOJAS</t>
  </si>
  <si>
    <t xml:space="preserve">PERFORADORA OFICINA 20 HOJAS </t>
  </si>
  <si>
    <t>REGLA 30CM COLORES TRANSPARENTES</t>
  </si>
  <si>
    <t>RESALTADOR  DE COLORES SURTIDOS</t>
  </si>
  <si>
    <t xml:space="preserve">ROLLO KRAFT 24PULG 60GR 8 KILOS +/- 230 MTS                                                          </t>
  </si>
  <si>
    <t xml:space="preserve">ROLLO PLASTICO BURBUJA  </t>
  </si>
  <si>
    <t>UNIDAD 1,5 METROS</t>
  </si>
  <si>
    <t>SACAGANCHO</t>
  </si>
  <si>
    <t>SACAGANCHOS INDUSTRIAL</t>
  </si>
  <si>
    <t>SELLO NUMERADOR AUTOMATICO DE 8 DIGITOS</t>
  </si>
  <si>
    <t>SELLO NUMERADOR MANUAL DE 6 DIGITOS</t>
  </si>
  <si>
    <t>SEPARADOR O GUIA CLASIFICADORA POLIPROPILENO PASTA ARGOLLA 105-5 COLOR</t>
  </si>
  <si>
    <t xml:space="preserve"> PQ*5 </t>
  </si>
  <si>
    <t xml:space="preserve">TABLERO ACRILICO DE 120 CM * 150 CM </t>
  </si>
  <si>
    <t xml:space="preserve">TABLERO CORCHO 80*120 CM MARCO MADERA </t>
  </si>
  <si>
    <t>TABLERO PORCELANIZADO 120*80 CM MARCO MADERA</t>
  </si>
  <si>
    <t xml:space="preserve">TAJALAPIZ ELECTRICO </t>
  </si>
  <si>
    <t xml:space="preserve">TIJERAS 7PULG OJO PLASTICO </t>
  </si>
  <si>
    <t>ADHESIVOS PARA CORRESPONDENCIA</t>
  </si>
  <si>
    <t>ADHESIVOS PARA CORRESPONDENCIA, RECTANGULARES TAMAÑO DE CADA ADHESIVO 7.5  CM ANCHO * 2.5 CM DE LARGO,  CADA ROLLO DEBE CONTENER 2.500 ADHESIVOS</t>
  </si>
  <si>
    <t xml:space="preserve">
ETIQUETAS ADHESIVAS IMPRESORAS DYMO</t>
  </si>
  <si>
    <t>ETIQUETAS ADHESIVAS IMPRESORAS DYMO 450 – 59 X101 MM REF 30256</t>
  </si>
  <si>
    <t>ITEM</t>
  </si>
  <si>
    <t>DESCRIPCIÓN DEL INSUMO A SUMINISTRAR</t>
  </si>
  <si>
    <t>PRESENTACIÓN MINIMA REQUERIDA</t>
  </si>
  <si>
    <t>ASPECTOS AMBIENTALES</t>
  </si>
  <si>
    <t xml:space="preserve"> PAD MOUSE CAUCHO IMAGEN PREVISORA VULCANIZADO  CON LOGO PREVISORA EN POLICROMIA</t>
  </si>
  <si>
    <t>MOUSE PAD CAUCHO IMAGEN PREVISORA VULCANIZADO MEDIDA 22X22 CMS CUADRADO CON LOGO PREVISORA EN POLIGROMIA , PRESENTACION: UNIDAD</t>
  </si>
  <si>
    <t>UTILES Y PAPELERIA</t>
  </si>
  <si>
    <t>SOBRE ECOLOGICO CARTA   "IMAGEN PREVISORA"</t>
  </si>
  <si>
    <t>TAMAÑO FINAL: IMPOSICIÓN 480 mm ANCHO X 340 mm ALTO. TAMAÑO ARMADO 22.5 x 29 cm.
IMPRESIÓN: A 2 COLORES EN LA CARA.
 PAPEL: ELABORADO 100% DE FIBRA DE CAÑA DE AZUCAR (BAGAZO), CON MATERIA PRIMA NATURAL, RENOVABLE, RECICLABLE Y 100% BIODEGRADABLE LIBRE DE BLANQUEADORES QUÍMICOS Y DE FLUOROQUÍMICOS DE 90 gr/m2.
FINALIZACIÓN: CORTAR A TAMAÑO FINAL. 
PRESENTACIÓN: UNIDAD</t>
  </si>
  <si>
    <t>SOBRE ECOLOGICO OFICIO   "IMAGEN PREVISORA"</t>
  </si>
  <si>
    <t xml:space="preserve">
TAMAÑO FINAL: IMPOSICIÓN 480 mm ANCHO X 685 mm ALTO SOBRE ARMADOS, TAMAÑO 25.0 x 35.0 cm.
IMPRESIÓN: A 2 COLORES EN LA CARA.
PAPEL: ELABORADO 100% DE FIBRA DE CAÑA DE AZUCAR (BAGAZO), CON MATERIA PRIMA NATURAL, RENOVABLE, RECICLABLE Y 100% BIODEGRADABLE LIBRE DE BLANQUEADORES QUÍMICOS Y DE FLUOROQUÍMICOS DE 90 gr/m2.
FINALIZACIÓN: CORTAR A TAMAÑO FINAL. 
PRESENTACIÓN: UNIDAD
</t>
  </si>
  <si>
    <t>SOBRE ECOLOGICO EXTRAOFICIO   "IMAGEN PREVISORA"</t>
  </si>
  <si>
    <t xml:space="preserve">
TAMAÑO FINAL: IMPOSICIÓN 480 mm ANCHO X 685 mm ALTO, SOBRES ARMADOS, TAMAÑO 30.0 x 42.0 cm.
IMPRESIÓN: A 2 COLORES EN LA CARA.
PAPEL:ELABORADO 100% DE FIBRA DE CAÑA DE AZUCAR (BAGAZO), CON MATERIA PRIMA NATURAL, RENOVABLE, RECICLABLE Y 100% BIODEGRADABLE LIBRE DE BLANQUEADORES QUÍMICOS Y DE FLUOROQUÍMICOS DE 90 gr/m2.
FINALIZACIÓN: CORTAR A TAMAÑO FINAL. 
PRESENTACIÓN: UNIDAD</t>
  </si>
  <si>
    <t>CARPETA PRESENTACION CARTA POLICROMIA "PREVISORA"</t>
  </si>
  <si>
    <t xml:space="preserve">
TAMAÑO FINAL: IMPOSICIÓN 500 mm ANCHO x 390 mm ALTO. TAMAÑO ABIERTO 48.0 cm x 30.0 cm, TAMAÑO CERRADO 24.0 cm X 30.0 cm.
IMPRESIÓN:  A CUATRIMANÍA EN LA CARA
PAPEL: ESMALTADO BRILLANTE C1S GLOSS DE 250 gr/m2.
ACABADOS: PLASTIFICADO CARA BRILLO CALOR Y TROQUELADO.
FINALIZACIÓN: CORTAR A TAMAÑO FINAL CARPETA  A DOS (2) CUERPOS, LLEVA 1 BOLSILLO INTERNO DE 9.0 cm Y TROQUELADA CON 2 ALETAS O PESTAÑAS PARA LAS GRAPAS .
PRESENTACIÓN: UNIDAD
</t>
  </si>
  <si>
    <t>CARPETA PRESENTACION OFICIO POLICROMIA "PREVISORA"</t>
  </si>
  <si>
    <t xml:space="preserve">
TAMAÑO FINAL: IMPOSICIÓN 500 mm ANCHO x 450 mm ALTO. TAMAÑO ABIERTO 48.0 cm x 34.0 cm, TAMAÑO CERRADO 24 cm X 34 cm.
IMPRESIÓN:  A CUATRIMANÍA EN LA CARA
PAPEL: ESMALTADO BRILLANTE C1S GLOSS DE 250 gr/m2.
ACABADOS: PLASTIFICADO CARA BRILLO CALOR Y TROQUELADO.
FINALIZACIÓN: CORTAR A TAMAÑO FINAL CARPETA  A DOS (2) CUERPOS, LLEVA 1 BOLSILLO INTERNO DE 11.5 cm Y TROQUELADA CON 4 RANURAS EN EL BOLSILLO PARA TARJETAS DE PRESENTACIÓN.
</t>
  </si>
  <si>
    <t>CONVENCION COLECTIVA DE TRABAJO</t>
  </si>
  <si>
    <t>CUADERNILLO DE 8 ½ * 13 PULGADAS, DOBLADO A LA MITAD, ELABORADO EN PAPEL ECOLOGICO EN SU INTERIOR COLOR NATURAL DE 75 GRAMOS  A UNA TINTA Y CARATULA EN CARTULINA ECOLOGICA  DE 302 GRAMOS A 4 TINTAS.                                    ELABORADO 100% DE FIBRA DE CAÑA DE AZUCAR (BAGAZO), CON MATERIA PRIMA NATURAL, RENOVABLE, RECICLABLE Y 100% BIODEGRADABLE LIBRE DE BLANQUEADORES QUÍMICOS Y DE FLUOROQUÍMICOS.                                                                                                              PRESENTACIÓN: UNIDAD                                                                                                                                                                        PAGINAS: APROX 40 PAGINAS CON TEXTOS POR LAS DOS CARAS.</t>
  </si>
  <si>
    <t>VALE DEFINITIVO DE CAJA MENOR X LIBRETA 50 HOJAS</t>
  </si>
  <si>
    <t>ESCARAPELA C/CARTONERA+YOYO IMPRESO, CON LOGO PREVISORA</t>
  </si>
  <si>
    <t>ESCARAPELA C / CARTONERA + YOYO IMPRESO A 4X0 CON LOGO PREVISORA PRESENTACIÓN UNIDAD (ESCARAPELA (CARNÉ) + YOYO).</t>
  </si>
  <si>
    <t xml:space="preserve">ASPECTOS AMBIENTALES </t>
  </si>
  <si>
    <t>FOLDER LICITACION ARGOLLA     PASTA     DE    3 PULGADAS</t>
  </si>
  <si>
    <r>
      <t xml:space="preserve">
TAMAÑO FINAL: ABIERTO IMPOSICIÓN 630 mm ANCHO X 340 mm ALTO. FOLDER DE TAMAÑO CERRADO 27.0 DE ANCHO X 30.0 DE ALTO X 5.0 cm DE LOMO, TAMAÑO ABIERTO 59.0 cm x 30.0 cm.
IMPRESIÓN: CARATULA - PORTADA A CUATRÍCROMÍA EN LA CARA.
GUARDA SIN IMPRESIÓN. NO IMPRESO.
PAPEL: CARATULA- PORTADA PAPEL ESMALTADO C2S GLOSS DE 150 gr/m2.
GUARDA SIN IMPRESIÓN PAPEL ESMALTADO C2S GLOSS DE 200 gr/m2.
ACABADOS: CARATULA - PORTADA PLASTIFICADO CARA BRILLO CALOR, GUARDA SIN IMPRESIÓN PLASTIFICADO CARA BRILLO CALOR.
FINALIZACIÓN: CORTAR A TAMAÑO FINAL. FOLDER ELABORADO EN TAPA DURA DE CARTON PRENSADO DE 2.0 mm, CON HERRAJE METÁLICO DE 3 ARGOLLAS </t>
    </r>
    <r>
      <rPr>
        <b/>
        <sz val="8"/>
        <rFont val="Tahoma"/>
        <family val="2"/>
      </rPr>
      <t xml:space="preserve">" </t>
    </r>
    <r>
      <rPr>
        <sz val="8"/>
        <rFont val="Tahoma"/>
        <family val="2"/>
      </rPr>
      <t>REDONDAS  O " DE 3  PULGADAS.
PRESENTACIÓN: UNIDAD</t>
    </r>
  </si>
  <si>
    <t>GASTOS DE EMISION DE POLIZAS</t>
  </si>
  <si>
    <t xml:space="preserve">FOLDER LICITACION ARGOLLA     PASTA     DE    1 PULGADA </t>
  </si>
  <si>
    <r>
      <t xml:space="preserve">TAMAÑO FINAL: ABIERTO IMPOSICIÓN 630 mm ANCHO X 340 mm ALTO. FOLDER DE TAMAÑO CERRADO 27.0 DE ANCHO X 30.0 DE ALTO X 5.0 cm DE LOMO, TAMAÑO ABIERTO 59.0 cm x 30.0 cm.
IMPRESIÓN: CARATULA - PORTADA A CUATRÍCROMÍA EN LA CARA.
GUARDA SIN IMPRESIÓN. NO IMPRESO.
PAPEL: CARATULA- PORTADA PAPEL ESMALTADO C2S GLOSS DE 150 gr/m2.
GUARDA SIN IMPRESIÓN PAPEL ESMALTADO C2S GLOSS DE 200 gr/m2.
ACABADOS: CARATULA - PORTADA PLASTIFICADO CARA BRILLO CALOR, GUARDA SIN IMPRESIÓN PLASTIFICADO CARA BRILLO CALOR.
FINALIZACIÓN: CORTAR A TAMAÑO FINAL. FOLDER ELABORADO EN TAPA DURA DE CARTON PRENSADO DE 2.0 mm, CON HERRAJE METÁLICO DE 3 ARGOLLAS </t>
    </r>
    <r>
      <rPr>
        <b/>
        <sz val="8"/>
        <rFont val="Tahoma"/>
        <family val="2"/>
      </rPr>
      <t xml:space="preserve">" </t>
    </r>
    <r>
      <rPr>
        <sz val="8"/>
        <rFont val="Tahoma"/>
        <family val="2"/>
      </rPr>
      <t>REDONDAS  O " DE 1  PULGADA.
PRESENTACIÓN: UNIDAD</t>
    </r>
  </si>
  <si>
    <t xml:space="preserve">FOLDER LICITACION ARGOLLA     PASTA     DE    2  PULGADAS   </t>
  </si>
  <si>
    <r>
      <t xml:space="preserve">TAMAÑO FINAL: ABIERTO IMPOSICIÓN 630 mm ANCHO X 340 mm ALTO. FOLDER DE TAMAÑO CERRADO 27.0 DE ANCHO X 30.0 DE ALTO X 5.0 cm DE LOMO, TAMAÑO ABIERTO 59.0 cm x 30.0 cm.
IMPRESIÓN: CARATULA - PORTADA A CUATRÍCROMÍA EN LA CARA.
GUARDA SIN IMPRESIÓN. NO IMPRESO.
PAPEL: CARATULA- PORTADA PAPELES ESMALTADOS C2S GLOSS DE 150 gr/m2.
GUARDA SIN IMPRESIÓN PAPELES ESMALTADOS C2S GLOSS DE 200 gr/m2.
ACABADOS: CARATULA - PORTADA PLASTIFICADO CARA BRILLO CALOR, GUARDA SIN IMPRESIÓN PLASTIFICADO CARA BRILLO CALOR.
FINALIZACIÓN: CORTAR A TAMAÑO FINAL. FOLDER ELABORADO EN TAPA DURA DE CARTON PRENSADO DE 2.0 mm, CON HERRAJE METÁLICO DE 3 ARGOLLAS </t>
    </r>
    <r>
      <rPr>
        <b/>
        <sz val="8"/>
        <rFont val="Tahoma"/>
        <family val="2"/>
      </rPr>
      <t xml:space="preserve">" </t>
    </r>
    <r>
      <rPr>
        <sz val="8"/>
        <rFont val="Tahoma"/>
        <family val="2"/>
      </rPr>
      <t>REDONDAS  O " DE 2  PULGADAS.
PRESENTACIÓN: UNIDAD</t>
    </r>
  </si>
  <si>
    <t>CARNET SEGURO ACCIDENTES PERSONALES JUVENILES EN PVC</t>
  </si>
  <si>
    <t>CARNÉ SEGURO ACCIDENTES PERSONALES JUVENILES, TAMAÑO 8,7 cm x5,5 cm en PVC CALIBRE 20, A 4X4 TINTAS, 2 PAGINAS PRESENTACIÓN: UNIDAD</t>
  </si>
  <si>
    <t>SEGURO ACCIDENTES PERSONALES JUVENILES EN PAPEL ECOLOGICO</t>
  </si>
  <si>
    <t>TAMAÑO FINAL: 182 mm ANCHO X 286 mm ALTO .( HOJA X5 CARNES)
IMPRESIÓN: A CUATRÍCROMÍA EN LA CARA.
PAPEL: 100% DE FIBRA DE CAÑA DE AZUCAR (BAGAZO), CON MATERIA PRIMA NATURAL, RENOVABLE, RECICLABLE Y 100% BIODEGRADABLE LIBRE DE BLANQUEADORES QUÍMICOS Y DE FLUOROQUÍMICO  DE 90 gr/m2.
ACABADOS: SEMIPERFORADO PARA DESPRENDER.
FINALIZACIÓN: CORTAR A TAMAÑO FINAL.
PRESENTACIÓN:  HOJA CON 5 CARNES CON SEMIPERFORADO PARA DESPRENDER. PARA LAS CANTIDADES DE 100.000 HOJAS SON 500.000 CARNETS DE TAMAÑO 182 mm x 58 mm,   .</t>
  </si>
  <si>
    <t>CARPETA PARA POLIZAS CARPETA"PREVISORA"</t>
  </si>
  <si>
    <t>TOTAL</t>
  </si>
  <si>
    <t>CAFETERIA</t>
  </si>
  <si>
    <t>GASTOS DE EMISIÓN DE POLIZAS</t>
  </si>
  <si>
    <t>UTILES Y PAPELERIA INSUMOS</t>
  </si>
  <si>
    <t>CANTIDAD AÑO 2023</t>
  </si>
  <si>
    <t>CANTIDAD AÑO 2024</t>
  </si>
  <si>
    <t>CANTIDAD AÑO 2025</t>
  </si>
  <si>
    <t xml:space="preserve">Solución líquida transparente con un contenido mínimo del 70% de alcohol etílico, diseñada para desinfección de manos y superficies. Formulado con ingredientes biodegradables y libre de fragancias sintéticas, colorantes y compuestos orgánicos volátiles nocivos. Envase reciclable, con etiqueta resistente y dosificador reutilizable. </t>
  </si>
  <si>
    <t xml:space="preserve">Solución antiséptica con mínimo de 70% de alcohol etílico y glicerina vegetal, ideal para desinfección de manos sin enjuague. Fórmula libre de fragancias, colorantes y compuestos tóxicos, con ingredientes biodegradables. Presentación en envase pistola traslúcido, reutilizable  y 100%  reciclable, con etiqueta resistente y sistema de aspersión. </t>
  </si>
  <si>
    <t xml:space="preserve">Producto líquido con sistema de dispersión en aerosol, formulado con fragancias naturales o aceites esenciales, sin compuestos orgánicos volátiles (COV) nocivos, ni propelentes dañinos para la capa de ozono. Con ingredientes biodegradables y no tóxicos. Presentación en envase metálico reciclable o plástico PET reciclado, con válvula dosificadora de bajo impacto ambiental
 </t>
  </si>
  <si>
    <t xml:space="preserve">Ambientador en formato de disco o repuesto sólido compatible con dispensadores ambientales. Producto formulado con fragancias de larga duración, de base vegetal y componentes biodegradables. Libre de sustancias tóxicas, ftalatos, parabenos o compuestos orgánicos volátiles (COV) perjudiciales. Presentación individual, preferiblemente en empaque reciclable o compostable. Su uso debe ser seguro para personas y mascotas, sin generar residuos líquidos. 
 </t>
  </si>
  <si>
    <t>HARAGÁN ESCURRIDOR</t>
  </si>
  <si>
    <t>Fabricado con estructura resistente en aluminio o acero inoxidable, liviano y anticorrosivo. Escurridor incorporado en espuma o goma de alta densidad, duradera y de fácil reposición. Mango ergonómico, largo mínimo de 120 cm, preferiblemente elaborado con materiales reciclables. Diseño que permite el escurrido eficiente de superficies lisas sin dejar residuos de agua. Producto reutilizable, de fácil limpieza y con componentes libres de PVC o sustancias nocivas</t>
  </si>
  <si>
    <t xml:space="preserve">Atomizador reutilizable con botella translúcida de alta resistencia. Incluye pistola pulverizadora ergonómica, con boquilla ajustable para diferentes tipos de aspersión. Equipado con rejilla filtrante interna que evita obstrucciones en el sistema de bombeo. Fabricado en materiales reciclables, libres de BPA y sustancias tóxicas. Compatible con productos de limpieza ecológicos. Ideal para uso institucional o doméstico en procesos de desinfección, aromatización o aplicación de soluciones líquidas.
 </t>
  </si>
  <si>
    <t>Fabricado en polipropileno reciclable, resistente a impactos y productos químicos. Incluye sistema exprimidor tipo prensa o escurridor de presión, con manija reforzada de fácil uso. Montado sobre ruedas giratorias que permiten movilidad sin esfuerzo. Diseño ergonómico que facilita el vaciado sin contacto directo. Producto reutilizable, libre de sustancias tóxicas,</t>
  </si>
  <si>
    <t>Unidad cap. 10 litros</t>
  </si>
  <si>
    <t>pendiente colores</t>
  </si>
  <si>
    <t>fabricado en polipropileno o material reciclable de alta resistencia. Diseño ergonómico, con borde vertedor y asa reforzada para fácil manipulación. Resistente a productos químicos y a deformaciones por temperatura. Superficie interior lisa que facilita la limpieza y evita acumulación de residuos. Medidas: 31 de largo x 25 de alto</t>
  </si>
  <si>
    <t>Elaborada en fibras naturales o materiales reciclables, libre de colorantes y sustancias tóxicas. Alta capacidad de absorción, suave al tacto, no abrasiva, ideal para la limpieza de superficies delicadas. Producto lavable, de larga vida útil, diseñado para reducir residuos y el uso de materiales desechables.</t>
  </si>
  <si>
    <t>Blanqueador desinfectante líquido de uso institucional, formulado a base de hipoclorito de sodio en concentración entre 4,5% y 5,5% p/p de cloro activo, con acción efectiva contra bacterias, hongos y virus. Producto biodegradable, libre de fragancias, fosfatos y colorantes artificiales. Presentación en envase plástico resistente, preferiblemente elaborado con material reciclable</t>
  </si>
  <si>
    <t>Elaborada con materiales biodegradables (almidón de maíz, PLA o materiales compostables certificados), tamaño de 50 cm de ancho por 70 cm de largo. Calibre 1.6</t>
  </si>
  <si>
    <t>Elaborada con materiales biodegradables (almidón de maíz, PLA o materiales compostables certificados), tamaño de 80 cm de ancho por 100 cm de largo. Calibre 1.6.</t>
  </si>
  <si>
    <t xml:space="preserve">Elaborada con materiales biodegradables (almidón de maíz, PLA o materiales compostables certificados), tamaño de 50 cm de ancho por 70 cm de largo. Calibre 1.6. </t>
  </si>
  <si>
    <t>Elaborada con materiales biodegradables (almidón de maíz, PLA o materiales compostables certificados). Calibre 1.6</t>
  </si>
  <si>
    <t>Elaborado en materiales biodegradables como bioplástico PLA o fibras vegetales. Cerdas firmes dispuestas en espiral para limpieza profunda. Mango ergonómico, resistente a productos químicos. Base lavable incluida para almacenamiento higiénico. Producto libre de cloro, metales pesados y derivados del petróleo. Biodegradable en más del 90%, ecológico, reutilizable, y fabricado bajo lineamientos de compras sostenibles. Presentación para uso institucional.</t>
  </si>
  <si>
    <t>Elaborado en materiales biodegradables como bioplástico PLA o fibras naturales comprimidas. Cerdas vegetales firmes y resistentes, dispuestas para limpieza profunda de superficies. Diseño ergonómico, compacto y de fácil agarre. Producto libre de cloro, metales pesados y derivados del petróleo. Biodegradable en más del 90%, ecológico, reutilizable</t>
  </si>
  <si>
    <t>Formulada a base de emulsiones acuosas biodegradables en mas del 90%, libre de solventes tóxicos, fosfatos y metales pesados. De fácil aplicación, secado rápido, acabado satinado y efecto antideslizante. No inflamable, ni corrosiva, compatible con maquina brilladora. Debe entregarse rotulado con etiqueta legible que incluya nombre del producto, fabricante, composición, instrucciones de uso, advertencias de seguridad y fecha de vencimiento.</t>
  </si>
  <si>
    <t>Formulada con base de cera natural y pigmentos resistentes, libre de sustancias tóxicas, textura uniforme para estampado claro y duradero, envase reciclable y amigable con el medio ambiente.</t>
  </si>
  <si>
    <t>CHUPA DESTAPA CAÑERIAS MANGO PLÁSTICO SURTIDA</t>
  </si>
  <si>
    <t>Elaborada con copa en caucho natural biodegradable, flexible y de alta resistencia, ideal para generar succión efectiva. Mango fabricado en bioplástico PLA o polipropileno reciclable, ergonómico y duradero, apto para ambientes húmedos. Producto libre de sustancias tóxicas, reutilizable, ecológico.</t>
  </si>
  <si>
    <t xml:space="preserve">Formulado con tensoactivos biodegradables en más del 90%, libre de fosfatos, cloro, solventes tóxicos y metales pesados. Ideal para remover grasas, aceites, residuos industriales y suciedad pesada en superficies metálicas, plásticas y de cerámica. Compatible con sistemas de limpieza manual o mecánica. Producto no inflamable, no corrosivo, de bajo impacto ambiental, con pH balanceado.  Debe entregarse con etiqueta legible que incluya composición, advertencias e instrucciones de uso.
 </t>
  </si>
  <si>
    <t xml:space="preserve">Formulado con ácidos orgánicos biodegradables como ácido cítrico y láctico, y tensoactivos de origen vegetal, con biodegradabilidad superior al 90%. Eficaz en la eliminación de manchas, sarro, hongos y suciedad adherida en sanitarios, lavamanos y superficies de cerámica. No corrosivo, libre de cloro, fosfatos y metales pesados. Producto líquido, de fácil aplicación y enjuague, con pH controlado. Debe entregarse con etiqueta visible que incluya nombre del producto, composición, advertencias e instrucciones de uso. </t>
  </si>
  <si>
    <t xml:space="preserve">Formulado con agentes biodegradables de acción desincrustante, como enzimas naturales, tensioactivos no iónicos y solventes de origen vegetal, con biodegradabilidad superior al 90%. Ideal para eliminar obstrucciones causadas por residuos orgánicos, grasas y jabones en tuberías de cocina, baño y desagües. Libre de sosa cáustica, cloro, ácidos minerales y componentes tóxicos. Producto no corrosivo, de pH controlado, seguro para el sistema de tuberías y el ambiente. Debe entregarse rotulado con nombre del producto, fabricante, composición e instrucciones de uso. </t>
  </si>
  <si>
    <t>Jabón en polvo biodegradable, multiusos, de rápida solubilidad en agua, con pH entre 9,0 y 10,5. Biodegradabilidad mínima del 90 % en 28 días. Libre de fosfatos, nonilfenoles y microplásticos. Tensioactivos de origen vegetal. No tóxico ni irritante. Empaque reciclable o compostable, debidamente etiquetado con nombre comercial, lote, fecha de fabricación y vencimiento. Se requiere ficha técnica, hoja de seguridad y certificado de biodegradabilidad.</t>
  </si>
  <si>
    <t>Fabricado en fibras sintéticas reciclables de alta calidad, unidas con resinas biodegradables de bajo impacto ambiental. Diseñado para el pulido y abrillantado de pisos sin rayar la superficie. Dureza suave, ideal para acabados delicados y aplicación de ceras. Compatible con máquinas brilladoras rotativas de baja y alta velocidad. Producto reutilizable, libre de metales pesados y componentes tóxicos.</t>
  </si>
  <si>
    <t xml:space="preserve">Compuesto por fibras sintéticas reciclables y resina de bajo impacto ambiental. Nivel de abrasión alto, recomendado para remoción de capas intermedias de cera y preparación de superficies antes del decapado final. Apto para máquinas de baja velocidad. </t>
  </si>
  <si>
    <t xml:space="preserve">Elaborado en fibras sintéticas reciclables unidas con resina biodegradables, nivel de abrasión medio, ideal para limpieza ligera y mantenimiento de acabados sin remover cera. Compatible con máquinas rotativas de baja y media velocidad, productos libre de compuestos tóxicos, reutilizable. </t>
  </si>
  <si>
    <t>Elaborada con fibras biodegradables de origen vegetal como ixtle o palma, de alta rigidez y resistencia al desgaste. Base fabricada en polipropileno reciclable o bioplástico PLA, diseñada para uso prolongado en exteriores y superficies rugosas. Producto biodegradable, reutilizable, libre de cloro, metales pesados y sustancias tóxicas.</t>
  </si>
  <si>
    <t>ESPONJA DOBLE USO FIBRA/ESPONJA)</t>
  </si>
  <si>
    <t>Elaborada con espuma de celulosa biodegradable de origen vegetal y fibra abrasiva de material reciclado o biodegradable, unidas con adhesivos libres de solventes tóxicos. Cara suave para limpieza general y cara abrasiva para remover suciedad adherida en utensilios, superficies metálicas y cerámicas. Producto libre de cloro, metales pesados y compuestos tóxicos. Biodegradable en más del 90%.</t>
  </si>
  <si>
    <t xml:space="preserve">Fabricada con fibras sintéticas recicladas o biodegradables (como poliéster reciclado o fibras vegetales tratadas), unidas con resinas de base acuosa libres de fenoles y solventes tóxicos. Alta capacidad de abrasión, ideal para remover residuos difíciles en utensilios, superficies metálicas y de cerámica sin desintegrarse con el uso. Producto libre de cloro, metales pesados y compuestos peligrosos. Biodegradable en más del 90%. </t>
  </si>
  <si>
    <t>Fabricado en acero galvanizado o aluminio de alta resistencia, libre de recubrimientos tóxicos. Mariposa en polipropileno reciclable o bioplástico PLA, resistente a la humedad y agentes de limpieza. Sistema de sujeción firme con tornillo de presión para asegurar el trapero. Producto durable, reutilizable, libre de cloro, plomo y metales pesados.</t>
  </si>
  <si>
    <t>Contiene 70% de alcohol, eliminando el 99,9% de las bacterias comunes garantizando un resultado inmediato contra estas; Alcohol, agua, glicerina, carbomer, trietanolamina, fragancia y pigmento; Con agente antibacterial en una concentración mínima del 0.2%. Con agente humectante. PH entre 5 y 8 con fragancia.</t>
  </si>
  <si>
    <t>Fabricados en nitrilo, libre de látex natural, ideal para prevenir reacciones alérgicas. Biodegradables, sin talco, ambidiestros, con acabado microtexturizado en los dedos para mejor agarre. Alta sensibilidad táctil, resistencia a punciones y buena tolerancia a productos químicos. Producto libre de cloro, ftalatos y metales pesados, empacado en caja reciclable.</t>
  </si>
  <si>
    <t xml:space="preserve">Formulado a base de ingredientes biodegradables como extracto de piretro natural (derivado del crisantemo), aceite de neem o ácido bórico, eficaces para el control de insectos rastreros y voladores. Libre de solventes orgánicos, cloro, fosfatos y compuestos organofosforados. No inflamable, no tóxico para humanos ni mascotas cuando se usa según indicaciones. Presentación lista para usar, de aplicación directa, con válvula dosificadora o aspersor. Producto biodegradable en más del 90%. Debe entregarse con etiqueta visible que incluya nombre del producto, ingredientes activos, instrucciones de uso y advertencias. </t>
  </si>
  <si>
    <t>Jabón en espuma con pH balanceado entre 4.5 y 6.5, formulado con agentes limpiadores suaves, humectantes y componentes naturales. Biodegradable en más del 90 %, apto para uso frecuente sin irritar ni resecar la piel. De textura espumosa consistente. Rendimiento aproximado de 2.000 aplicaciones por envase. Compatible con dispensadores automáticos o manuales. Presentación en repuesto de 800 ml, en envase reciclable.</t>
  </si>
  <si>
    <t xml:space="preserve">JABÓN LÍQUIDO MANOS GLICERINA </t>
  </si>
  <si>
    <t>Jabón dermatológicamente formulado, con pH balanceado entre 5.0 y 6.5, enriquecido con glicerina vegetal. Biodegradable en más del 90 %, adecuado para uso frecuente sin causar resequedad ni irritaciones. Color ámbar o neutro. Textura líquida viscosa y suave. Compatible con dispensadores estándar, con etiqueta visible y legible.</t>
  </si>
  <si>
    <t>Formulado con agentes antibacteriales de amplio espectro, ideal para la higiene frecuente de manos. Contiene glicerina vegetal que protege e hidrata la piel. pH balanceado entre 5.0 y 6.5. Biodegradable en más del 90 %.</t>
  </si>
  <si>
    <t>Jabón dermatológicamente probado, con pH balanceado (5.0–6.5), ideal para el lavado frecuente de manos. Formulado con glicerina vegetal como humectante, base limpiadora biodegradable superior al 90 %, sin parabenos. Presentación en envase plástico de 500 ml con válvula dosificadora, rotulado con información técnica, lote y fecha de vencimiento. Disponible en fragancias suaves como lavanda, almendra o neutro.</t>
  </si>
  <si>
    <t>Conjunto compuesto por 4 individuales (aprox. 45 x 30 cm) y 4 portavasos (10 x 10 cm), elaborados en materiales biodegradables o reciclables como fibras vegetales (yute, fique, algodón reciclado o bambú prensado), o PVC reciclado libre de ftalatos. Acabado resistente a la humedad y fácil de limpiar. Colores neutros o diseño sobrio apto para uso institucional u oficina. Producto reutilizable, amigable con el medio ambiente. Empaque en cartón reciclado o bolsa compostable.</t>
  </si>
  <si>
    <t>PH 10 - 11
- Densidad 1460+/- 0,2
- 2 fragancias 
- Con agentes tensoactivos principales con efecto limpiador y desengrasante
- Tenso activos aniónicos: acción limpiadora y removedora de grasa, carbonatos: acción abrasiva, silicatos: acción antioxidante, glicerina: acción suavizante.</t>
  </si>
  <si>
    <t>Solución líquida desinfectante de uso institucional y doméstico, formulada con agentes bactericidas y surfactantes biodegradables (&gt;90 %). Apto para limpieza de pisos, paredes, baños y superficies lavables. pH entre 6.0 y 8.5, no corrosivo. Presentación en envase plástico con tapa de seguridad y etiqueta con número de lote, fecha de vencimiento. Fragancia suave (pino, lavanda, floral o neutro).</t>
  </si>
  <si>
    <t xml:space="preserve">Desinfectante líquido de amplio espectro, formulado a base de amonio cuaternario de quinta generación (concentración entre 800 y 1.000 ppm). Biodegradable en más del 90%, sin enjuague, no tóxico al secar, pH entre 6.0 y 8.0. Con etiqueta que incluye  instrucciones, lote y fecha de vencimiento.
 </t>
  </si>
  <si>
    <t xml:space="preserve">Con ingrediente de origen vegetal y libre de amoniaco, fosfato y sustancias peligrosas. Ideal para vidrios espejos y superficies lisas, no deja residuos ni empaña, se seca rápido y no requiere enjuague. Ph neutro, no toxico ni abrasivo, presentación en envase reciclable. </t>
  </si>
  <si>
    <t>Paño reutilizable elaborado en tela toalla de algodón 100% natural o mezcla de algodón con fibras regeneradas, libre de blanqueadores ópticos.  Alta capacidad de absorción, suave al tacto, costuras reforzadas y resistente al lavado frecuente. Material biodegradable y compostable.</t>
  </si>
  <si>
    <t>Elaborado con ceras vegetales, emulsionantes biodegradables, y aceites naturales que protegen sin dejar residuos grasos. Libre de solventes derivados del petróleo, fosfatos y fragancias sintéticas. pH neutro, de rápida absorción y sin toxicidad para el usuario ni el ambiente. Etiquetado con composición, lote, fecha de vencimiento y registro sanitario si aplica. Producto biodegradable &gt;90%.</t>
  </si>
  <si>
    <t>Fabricado en hilaza ecológica reciclada, compuesta por fibras de algodón regenerado y poliéster reciclado, libres de colorantes contaminantes. Alta capacidad de absorción, resistencia al uso frecuente y bajo desprendimiento de pelusa. Material biodegradable en su mayoría y proveniente de procesos de reutilización textil. Empaque individual en bolsa compostable o reciclable.</t>
  </si>
  <si>
    <t>Repuesto de trapero con sistema de rosca plástica universal, fabricado en hilaza 100% algodón natural, libre de fibras sintéticas. Alta capacidad de absorción, ideal para limpieza en superficies lisas y rugosas. Compatible con palos roscados estándar. Material biodegradable, resistente y reutilizable, con empaque reciclable.</t>
  </si>
  <si>
    <t>Repuesto de trapero con sistema de rosca plástica universal, elaborado en hilaza ecológica reciclada, compuesta por fibras regeneradas de algodón y poliéster. Alta absorción, buena resistencia al uso continuo y bajo desprendimiento de pelusa. Compatible con palos de rosca estándar. Material biodegradable en su mayoría, proveniente de procesos sostenibles de reutilización textil. Empaque reciclable o compostable.</t>
  </si>
  <si>
    <t>Conjunto de limpieza compuesto por armazón metálico mediano (aprox. 40–60cm de ancho) fabricado en acero galvanizado o aluminio reciclable, con sistema de sujeción para mopa de repuesto. Incluye mopa de hilo o microfibra ecológica, elaborada en fibras recicladas o algodón regenerado, de alta capacidad de absorción, reutilizable y lavable. Compatible con palos metálicos o de aluminio roscados o tipo clip. Materiales resistentes a la corrosión, durables y de bajo impacto ambiental.</t>
  </si>
  <si>
    <t>Elaborado en fibras vegetales biodegradables como celulosa y algodón regenerado, o mezcla de viscosa ecológica con bajo contenido sintético. Alta capacidad de absorción, resistente al uso repetido y de larga duración. No desprende pelusa, no es abrasivo, ideal para superficies delicadas, 100% biodegradable y compostable, libre de colorantes tóxicos y agentes contaminantes.</t>
  </si>
  <si>
    <t>Elaborados en fibras vírgenes suaves de origen natural (celulosa), libres de fragancias y colorantes. Presentación en paquete individual o múltiple. Alta resistencia y absorción.</t>
  </si>
  <si>
    <t>Elaborado en fibras recicladas y biodegradables, sin blanqueadores ópticos ni fragancias, doble hoja, suave y resistente, con buena absorción.</t>
  </si>
  <si>
    <t xml:space="preserve"> Elaborado a partir de fibras recicladas posconsumo sin blanqueadores ópticos, perfumes ni colorantes, lo que lo hace apto para pieles sensibles y más amigable con el medio ambiente. Compatible con dispensadores estándar, doble hoja, suave, resistente y biodegradable.</t>
  </si>
  <si>
    <t xml:space="preserve">Fabricada en polipropileno de alto impacto, reciclable, sistema de apertura con pedal, superficie lisa con esquinas redondeadas. </t>
  </si>
  <si>
    <t xml:space="preserve">Elaborada con agentes limpiadores bioodegradables y libre de fosfatos. Emapaque reciclable. </t>
  </si>
  <si>
    <t>Fabricada en polietileno lineal de baja densidad (LLDPE), calibre 6 (aproximadamente 15 micras). Alta resistencia al rasgado y excelente capacidad de estiramiento (hasta 300%). Ideal para embalar, proteger y agrupar productos. Compatible con reciclaje mecánico.</t>
  </si>
  <si>
    <t>Formulado con tensoactivos biodegradables, agentes desodorizantes y absorbentes de suciedad. Presentación en polvo de aplicación directa, no requiere enjuague. Fragancias surtidas (lavanda, floral, cítrica, entre otras).</t>
  </si>
  <si>
    <t xml:space="preserve">Fabricado en polipropileno (PP) reciclado de alta resistencia, con mango de madera natural tratada o plástico reciclado, liviano y resistente a impactos. Diseño ergonómico, borde frontal plano para facilitar la recolección de residuos sólidos y polvo. </t>
  </si>
  <si>
    <t>Producto líquido formulado a base de agentes desengrasantes y disolventes biodegradables, diseñado para eliminar ceras acrílicas y emulsiones en pisos duros. No deja residuos, de acción rápida, bajo en espuma y fácil enjuague.</t>
  </si>
  <si>
    <t xml:space="preserve">SANITIZANTE EN SPRAY REPUESTO </t>
  </si>
  <si>
    <t>Formulada con alcohol etílico al 70% y agentes antimucrobianos biodegradables. Secado rápido, no deja residuos, presentación en envase repuesto compatible con difusores en spray, libre de fragancias fuertes.</t>
  </si>
  <si>
    <t>Líquido base de agua, libre de solventes tóxicos, hidrocarburos aromáticos y compuestos orgánicos volátiles (COV). Biodegradable en &gt;90%, no inflamable, no toxico y de bajo olor. Protege, sella y realza superficies de madera.</t>
  </si>
  <si>
    <t>Elaborado con ingredientes biodegradables de origen vegetal, libre de fosfatos, cloro, amoníaco y compuestos volátiles orgánicos (VOC). Envase plástico reciclable.</t>
  </si>
  <si>
    <t>Fabricado en polipropileno no tejido (PP) de tres capas, con filtro de alta eficiencia (meltblown) y ajuste nasal metálico. Sujetadores elásticos termosellados. Hipoalergénico, libre de fibra de vidrio. Filtración bacteriana superior al 95%.</t>
  </si>
  <si>
    <t>Toalla desechable fabricada con papel reciclado posconsumo o fibra virgen certificada FSC. Producto biodegradable, libre de cloro elemental y blanqueadores ópticos. Alta capacidad de absorción, resistencia en seco y tacto suave. Presentación en pliegue tipo Z, C o rollo precortado de 100m. Compatible con dispensadores estándar.</t>
  </si>
  <si>
    <t>Fabricada con papel reciclado posconsumo o fibra virgen certificada FSC, libre de cloro elemental y aditivos tóxicos. Producto biodegradable, de alta absorción, resistente en seco y suave al tacto.</t>
  </si>
  <si>
    <t>Elaborado con mecha de hilaza reciclada o mezcla de algodón y poliéster, de alta absorción y resistencia. Mango en madera natural inmunizada, proveniente de fuentes sostenibles, con rosca estándar que permite el reemplazo de la mecha. Producto biodegradable en su componente textil.</t>
  </si>
  <si>
    <t xml:space="preserve">Elaborada con panela pulverizada y extractos naturales de plantas aromáticas como hierbabuena, jengibre, canela, entre otros. Productos 100% naturales, libre de conservantes y colorantes artificiales, sin cafeína ni azucar añadida. </t>
  </si>
  <si>
    <t xml:space="preserve">Para infusión cajas, surtidas x 25 bolsas, Manzanilla, Cidrón y Yerbabuena, entre otras,  sabor 100% naturales. </t>
  </si>
  <si>
    <t>Infusión tipo tisana en sobres individuales de 1.5 g a 2 g, elaborada con mezcla deshidratada de frutas como mora, fresa, arándano y flor de hibisco. Producto natural, libre de cafeína, sin azúcar añadida ni conservantes artificiales. Empaque termosellado por unidad en caja de cartón reciclable.</t>
  </si>
  <si>
    <t>Infusión tipo tisana en sobres individuales de 1.5 g a 2 g, elaborada con hojas deshidratadas de limoncillo (Cymbopogon citratus). Producto natural, sin cafeína, libre de conservantes y colorantes artificiales. Empaque termosellado individual en caja de cartón reciclable.</t>
  </si>
  <si>
    <t>Formulado con extracto de Stevia Rebaudiana y otros ingredientes naturales como eritritol o maltodextrina de origen vegetal. No contiene calorías, colorantes ni conservantes artificiales.</t>
  </si>
  <si>
    <t>Azúcar refinada blanca de caña, granulada, empacada en sobres individuales de 4 g ± 0.5 g cada uno.  Con rotulado que incluye lote, fecha de vencimiento y nombre del fabricante. Producto 100 % colombiano, libre de aditivos. Empaque en caja de cartón reciclable.</t>
  </si>
  <si>
    <t>Presentación: Bolsa por 430gr, empaque hermético trilaminado.
Composición: Glucosa, grasa vegetal, caseinato de sodio, estabilizantes, antiaglutinante.
Características: Soluble, no láctea, sin colesterol, sin azúcar añadida.
Uso: Bebidas calientes (café, té).</t>
  </si>
  <si>
    <t>Composición: Glucosa, grasa vegetal reducida, caseinato de sodio, estabilizantes, antiaglutinante.
Características: Baja en grasa, no láctea, soluble, sin colesterol, sin azúcar añadida.
Uso: Ideal para bebidas calientes como café o té.</t>
  </si>
  <si>
    <t>Composición: Glucosa, grasa vegetal (no hidrogenada), caseinato de sodio (derivado lácteo), estabilizantes y antiaglutinantes.
Características: No láctea, sin colesterol, libre de lactosa, soluble en bebidas calientes.
Uso: Ideal para café, té o bebidas calientes.</t>
  </si>
  <si>
    <t xml:space="preserve">
-	Dimensiones: 15 x 15 x 12 cm (plegado o extendido según modelo) 
-	Material: Papel filtro grado alimenticio, sin blanqueadores químicos (libre de cloro elemental)
-	Color: Blanco natural o marrón claro (no teñido)
-	Compatibilidad: Apto para cafeteras industriales o institucionales
-	Resistencia: No se rompe al contacto con el agua caliente
-	Uso previsto: Filtrado de café molido para preparación de bebidas
-	Empaque: Caja de cartón reciclable, resistente, con identificación clara del contenido
-	Ambiental: Papel biodegradable y compostable
-	Empaque reciclable: Fabricación preferiblemente bajo procesos sostenibles</t>
  </si>
  <si>
    <t xml:space="preserve">
-	Material: Tela tipo bayetilla o liencillo, 100% algodón o poliéster alimentario.
-	Color: Blanco o crudo (sin teñir)
-	Uso: Preparación de café en greca, reutilizable, fácil de lavar
-	Características: Costuras reforzadas, resistente a altas temperaturas, no altera el sabor del café
-	Ambiental: Reutilizable, reduce residuos
-	Libre de materiales tóxicos: Preferiblemente fabricado bajo prácticas sostenibles
-	Empaque: Bolsa individual o por pares en material reciclable</t>
  </si>
  <si>
    <t xml:space="preserve">
-	Presentación: Bolsitas individuales en sobre termosellado
-	Empaque: (según requerimiento), material reciclable o biodegradable Composición: 100% hojas secas de Camellia sinensis (té negro), sin aditivos
-	Color y aroma: Oscuro característico, aroma intenso, sabor ligeramente amargo
-	Uso: Preparación de bebidas calientes por infusión
-	Ambiental: Ingredientes naturales
-	Empaque compostable, reciclable o biodegradable</t>
  </si>
  <si>
    <t>Mezcladores elaborados en madera y/o a partir de recursos renovables como la caña de azúcar y/o almidón de maíz</t>
  </si>
  <si>
    <t xml:space="preserve">
-	Color: Natural (sin blanqueadores, tono marrón claro)
-	Material: Papel reciclado o fibra virgen biodegradable, grado alimenticio
-	Uso previsto: Uso institucional, cafeterías, oficinas y eventos
-	Características: Textura suave y absorbente, doble 
-	Empaque: Bolsa plástica reciclable o material biodegradable
-	Ambiental: Papel reciclado o proveniente de fuentes sostenibles
-	Biodegradable y compostable</t>
  </si>
  <si>
    <t xml:space="preserve">
-	Referencia: 72501
-	Dimensiones: 32 x 33 cm
-	Color: Blanco
-	Material: Papel tisú doble hoja, suave, absorbente, grado alimenticio
-	Presentación: 50 unidades por paquete
-	Características: Doble hoja, gran absorción, textura suave y resistente, apariencia elegante para uso formal
-	Empaque: Bolsa plástica reciclable o empaque en caja
-	Ambiental: Papel biodegradable y compostable</t>
  </si>
  <si>
    <t>Nombre del producto: Termo con dispensador
-	Capacidad: 3 litros
-	Material exterior e interior: Acero inoxidable de alta resistencia, grado alimenticio
-	Sistema de dispensación: Bomba tipo push o válvula antigoteo
-	Aislamiento térmico: Doble pared con vacío mantiene líquidos calientes o fríos por varias horas
-	Tapa: Hermética, con seguro antigoteo y fácil apertura
-	Uso previsto: Servicio institucional de bebidas calientes o frías (café, agua, aromáticas)
-	Características: Resistente a la corrosión, fácil de limpiar, base giratoria (según modelo), mango ergonómico para transporte
-	Color: Acero natural, algunos modelos con acabados en negro o gris
-	Ambiental: Reutilizable, reduce el uso de botellas y plásticos desechables
-	Materiales duraderos y reciclables</t>
  </si>
  <si>
    <t>Nombre del producto: Vaso de cartón 4 onzas (oz)
-	Capacidad: 4 oz (aprox. 118 ml)
-	Material: Cartón de fibra virgen o reciclada, con recubrimiento vegetal (bioplástico PLA u otro compostable)
-	Color: Blanco, kraft o decorado (sin tintas tóxicas)
-	Presentación: Paquete por 50 unidades
-	Uso previsto: Bebidas calientes o frías (café, té, agua), para uso institucional u oficina
-	Características: Resistente a líquidos calientes, aislamiento térmico moderado, desechable y biodegradable
-	Empaque: Bolsa o caja de material reciclable
-	Ambiental: Fabricado con materias primas renovables, biodegradable y/o compostable, libre de plásticos derivados del petróleo</t>
  </si>
  <si>
    <t>Nombre del producto: Vaso de cartón 7 onzas (oz)
-	Capacidad: 7 oz (aprox. 207 ml)
-	Material: Cartón de fibra virgen o reciclada, con recubrimiento vegetal (bioplástico PLA u otro compostable)
-	Color: Blanco, kraft o decorado (sin tintas tóxicas)
-	Presentación: Paquete por 50 unidades
-	Uso previsto: Bebidas calientes o frías (café, té, agua), para uso institucional u oficina
-	Características: Resistente a líquidos calientes, aislamiento térmico moderado, desechable y biodegradable
-	Empaque: Bolsa o caja de material reciclable
-	Ambiental: Fabricado con materias primas renovables, biodegradable y/o compostable, libre de plásticos derivados del petróleo</t>
  </si>
  <si>
    <t>Nombre del producto: Vaso de vidrio
-	Capacidad: 11 onzas (aprox. 325 ml)
-	Material: Vidrio templado o prensado, transparente, grado alimenticio
-	Color: Transparente
-	Características: Alta resistencia al impacto térmico, reutilizable y lavable, bordes lisos y uniformes, sin rebabas, estable sobre superficies planas
-	Ambiental: Producto reutilizable, larga vida útil, 100% reciclable</t>
  </si>
  <si>
    <t>ESPECIFICACIONES TÉCNICAS SOLICITADAS</t>
  </si>
  <si>
    <t xml:space="preserve">Materiales: Cartón kraft o reciclado de alto gramaje (mínimo 400 g/m²)
-	Forro exterior e interior en papel reciclado o ecológico, divisiones internas en cartulina ecológica, impresas o rotulables
-	Capacidad: Compartimentos expandibles, clasificadores alfabéticos u organizadores por categoría
-	Sistema de cierre: Broche de botón con cordón elástico o broche tipo clic
-	Características técnicas: Resistente al uso frecuente en ambientes de oficina, estructura flexible y liviana, costuras o uniones reforzadas, de fácil limpieza
-	Color: Kraft natural, tonos tierra, gris o colores institucionales suaves, sin tintas tóxicas ni acabados brillantes contaminantes 
-	Sostenibilidad ambiental: Fabricado con materias primas recicladas o provenientes de fuentes sostenibles, producto 100% reciclable y libre de componentes contaminantes, diseñado para larga vida útil, evitando el uso de carpetas desechables
 </t>
  </si>
  <si>
    <t>Tipo de material: Caucho natural de alta elasticidad - Caucho natural: derivado del látex, biodegradable, alta capacidad de elongación, libre de materiales tóxicos o contaminantes
-	Calibre: Calibre 22, correspondiente a un espesor aproximado de 1,5 mm a 2 mm (valor de referencia, puede variar según el fabricante) 
-	Color: Natural (beige claro) o colores surtidos, sin tintes metálicos
-	Propiedades destacadas: Alta elasticidad y recuperación, no se cristaliza fácilmente, no mancha el papel ni se adhiere al plástico, libre de polvo
-	Propiedades ambientales: Material biodegradable o reciclable, sin PVC, ftalatos ni látex en caso de versiones hipoalergénicas</t>
  </si>
  <si>
    <t>Fabricadas en papel reciclado o material libre de cloro elemental, adhesivo reposicionable no tóxico. Tamaño aproximado por unidad: 44mm x 12mm. Colores surtidos (amarillo, rosado, verde, azul, naranja). Presentación en estuche tipo dispensador o caja con compartimentos. Producto reciclable o biodegradable, apto para señalización temporal en documentos sin dejar residuos.</t>
  </si>
  <si>
    <t>Papel reciclado o proveniente de fuentes sostenibles, libre de cloro elemental (ECF).  Producto biodegradable, reciclable.</t>
  </si>
  <si>
    <t xml:space="preserve">Cuerpo de polipropileno o material reciclable, diseño ergonómico con tapa ventilada o retráctil. Tinta base aceite o gel, de secado rápido, colores surtidos (mínimo: azul, negro, rojo y verde). Punta metálica tipo bola (balpoint), no tóxica. Producto biodegradable en partes o con empaque reciclable. </t>
  </si>
  <si>
    <t xml:space="preserve">Bolígrafo con cuerpo de plástico reciclable o biodegradable, tinta tipo gel a base de agua o aceite, no tóxica.  Colores surtidos: mínimo azul, negro, rojo y verde. Tapa ventilada o mecanismo retráctil, diseño ergonómico antideslizante. Empaque reciclable. </t>
  </si>
  <si>
    <t xml:space="preserve">Elaborada en polietileno coextruido (blanco exterior, negro interior), calibre 2 (≈50µm). Adhesivo de seguridad tipo hot-melt, cierre permanente inviolable. Incluye bolsillo transparente porta guía. Resistente al agua, rasgado y manipulación. Material reciclable o biodegradable. </t>
  </si>
  <si>
    <t>Elaborado en polipropileno transparente o acetato de alta claridad, espesor mínimo 50 micras. Termosellado en los bordes, con perforación lateral universal (11 huecos) compatible con archivadores. Apertura superior o lateral. Libre de ácido (no daña documentos). Reutilizable, resistente a desgarros y humedad. Material reciclable.</t>
  </si>
  <si>
    <t>Fabricado en caucho sintético libre de PVC, ftalatos y látex. Textura suave, de alta densidad, no abrasiva, diseñada para borrar lápiz de grafito sin dañar el papel. No mancha ni deja residuos grasos.  Material reciclable o biodegradable.</t>
  </si>
  <si>
    <t>Elaborado con base en madera o MDF certificado y fieltro de fibras recicladas o naturales. Diseño ergonómico, liviano y resistente. Fieltro de alta densidad para limpieza en seco, que no raya la superficie. Apto para tableros acrílicos, de vidrio o porcelanizados. Materiales reciclables y libres de compuestos tóxicos.</t>
  </si>
  <si>
    <t>Carpeta en cartón libre de ácido (pH neutro) con tratamiento desacidificador, diseño de cuatro aletas para protección del contenido. Elaborada con fibras recicladas o de fuentes sostenibles, libre de cloro elemental y tintas tóxicas. Biodegradable, resistente y amigable con el medio ambiente.</t>
  </si>
  <si>
    <t>Elaborada en cartón biodegradable a base de fibras vegetales recicladas postconsumo y fibras vírgenes de origen sostenible certificadas. Proceso de fabricación libre de cloro elemental (ECF) y de blanqueadores a base de cloro, con adhesivos biodegradables de base acuosa y tintas vegetales no tóxicas. Material 100 % reciclable y compostable.</t>
  </si>
  <si>
    <t>Elaborada con fibras vegetales recicladas postconsumo y fibras vírgenes de origen sostenible. Color natural sin blanqueadores ópticos, libre de cloro elemental (ECF) y químicos tóxicos. Material 100 % reciclable, compostable y biodegradable.</t>
  </si>
  <si>
    <t>Disco óptico grabable con capacidad de 700 MB o 80 minutos de audio, compatible con velocidades de grabación 40×, 48× y 52×. Superficie de grabación con capa orgánica de alta sensibilidad que permite una grabación rápida, estable y de alta fidelidad. Compatible con la mayoría de unidades grabadoras de CD del mercado. Presentación individual en estuche plástico tipo slim para protección contra polvo, rayones y humedad. Producto libre de metales pesados peligrosos.</t>
  </si>
  <si>
    <t>Tipo: Disco óptico regrabable (CD-RW)
-	Capacidad: 700 MB o 80 minutos de audio
-	Velocidad de grabación: 4× a 12× (alta velocidad)
-	Ciclos de reescritura: Hasta 1.000
-	Compatibilidad: Unidades de lectura CD y DVD multi-read
-	Presentación: Unidad individual en estuche plástico tipo slim, superficie plateada para etiquetado
-	Características ambientales: Libre de metales pesados peligrosos, empaque reciclable</t>
  </si>
  <si>
    <t xml:space="preserve">Material soporte: Película plástica (BOPP) resistente a la tensión y a la humedad
-	Adhesivo: Acrílico base agua, libre de solventes tóxicos
-	Color: Transparente
-	Presentación: Rollo individual
-	Características: Alta adherencia, fácil desenrollado, resistente al envejecimiento y a la luz, material reciclable, adhesivo libre de metales pesados. </t>
  </si>
  <si>
    <t xml:space="preserve">Material base: Película polipropileno (BOPP) de alta resistencia. Adhesivo: Acrílico base agua, de alto poder de adherencia,  libre de solventes tóxicos
-	Color: Transparente, </t>
  </si>
  <si>
    <t>Material base: película de acetato o polipropileno mate, de acabado translúcido que se vuelve invisible al aplicarse sobre papel.
-	Adhesivo: acrílico base agua, libre de solventes tóxicos, con buena adherencia y fácil de cortar.
-	Color: translúcido/mate (efecto invisible sobre papel) 
-	Resistente a la humedad y a cambios de temperatura en condiciones normales de uso. Producto no tóxico, reciclable y elaborado con materiales amigables con el medio ambiente.</t>
  </si>
  <si>
    <t>Tipo de impresión: transferencia térmica.
-	Composición: recubrimiento de cera de alta calidad sobre película de poliéster.  
-	Núcleo interno: 0,5 pulgadas (12,7 mm) compatible con equipos Zebra y similares.
-	Color de impresión: negro intenso, con alta opacidad.
-	Adhesión óptima sobre papeles y etiquetas con recubrimiento mate o sin recubrimiento. Resistencia moderada a la abrasión y al roce.
-	Producto libre de sustancias tóxicas y elaborado con materiales reciclables.</t>
  </si>
  <si>
    <t>Tipo de impresión: sublimación de tinta a color con paneles YMCKO (amarillo, magenta, cian, negro y recubrimiento protector transparente).
-	Referencia compatible: 800033-840 o equivalente funcional.
-	Capacidad de impresión: 200 imágenes a color por cinta.
-	Resolución compatible: hasta 300 dpi, con reproducción fotográfica de alta calidad en textos, gráficos y fotografías.
-	Secado rápido: evita manchas y permite manipulación inmediata.
-	Resistencia: alta durabilidad frente a decoloración, rayaduras y desgaste por uso frecuente.
-	Compatibilidad: diseñada para impresoras tipo Zebra y equipos similares que utilicen cintas YMCKO.
-	Condiciones de almacenamiento: mantener en lugar fresco y seco, protegido de luz solar directa y humedad.
-	Seguridad ambiental: libre de solventes tóxicos y fabricada con materiales reciclables.</t>
  </si>
  <si>
    <t>Clip corriente elaborado en material metálico resistente a la corrosión, tamaño estándar, diseño tipo gem, reutilizable, con superficie lisa que no daña el papel, libre de sustancias tóxicas y 100 % reciclable.</t>
  </si>
  <si>
    <t>Clip mariposa elaborado en material metálico resistente a la corrosión, tamaño estándar, diseño de doblez para sujeción segura de documentos, reutilizable, con bordes lisos que no dañan el papel, libre de sustancias tóxicas y 100 % reciclable.</t>
  </si>
  <si>
    <t>Corrector líquido base agua, de secado rápido, acabado opaco y uniforme, aplicador de punta fina o brocha para corrección precisa, libre de solventes tóxicos, no inflamable, bajo olor y elaborado con materiales amigables con el medio ambiente.</t>
  </si>
  <si>
    <t>Cuerpo ergonómico en material resistente, cuchilla retráctil de acero de alta durabilidad y filo preciso, mecanismo de bloqueo para seguridad en el uso, recargable con repuestos estándar, libre de sustancias tóxicas y elaborado con materiales reciclables.</t>
  </si>
  <si>
    <t>Cuerpo resistente en metal y plástico de alto impacto, capacidad mínima de engrapar 25 hojas de papel bond de 75 g/m², compatible con grapas estándar, mecanismo de carga frontal o superior, base antideslizante, libre de sustancias tóxicas y elaborada con materiales reciclables.</t>
  </si>
  <si>
    <t>Capacidad mínima para engrapar 120 hojas de papel bond de 75 g/m², referencia compatible NHI-100 o equivalente, estructura metálica de alta resistencia con base estable, mecanismo de carga superior, compatible con grapas de alto calibre, diseño ergonómico para uso continuo, libre de sustancias tóxicas y elaborada con materiales reciclables.</t>
  </si>
  <si>
    <t>Formulada a base de componentes no tóxicos, libre de fragancias fuertes, textura suave que no mancha ni daña el papel, ideal para facilitar el conteo de documentos o billetes, elaborada con materiales y envase reciclables.</t>
  </si>
  <si>
    <t>Elaborada en material plástico resistente de larga duración, con perforaciones universales para archivo en carpetas, sellado lateral reforzado, apertura superior para inserción de documentos, libre de sustancias tóxicas y fabricada con materiales reciclables.</t>
  </si>
  <si>
    <t>Cartucho de datos tipo Ultrium LTO6, capacidad nativa mínima de 2,5 TB y capacidad comprimida mínima de 6,25 TB, diseñado para almacenamiento y respaldo de información de alta velocidad, con cinta magnética de alta densidad, carcasa resistente a impactos y sistema de protección contra escritura, compatible con unidades LTO6 y versiones posteriores, libre de sustancias tóxicas y elaborado con materiales reciclables.</t>
  </si>
  <si>
    <t xml:space="preserve">DIADEMA MIC 3.5MM ACC-DXU-0169 XUE </t>
  </si>
  <si>
    <t>Diadema con micrófono integrada, conexión por conector de 3,5 mm, referencia compatible ACC-DXU-0169 XUE o equivalente, diseño ergonómico y ajustable, almohadillas acolchadas para mayor comodidad, micrófono con cancelación de ruido ambiental, cable resistente a la torsión, compatible con equipos de audio y comunicación que utilicen entrada de 3,5 mm, libre de sustancias tóxicas y elaborada con materiales reciclables.</t>
  </si>
  <si>
    <t>Dispensador manual para cinta de empaque, fabricado en plástico resistente y/o metal, compatible con cintas de hasta 50 mm de ancho, sistema de corte con cuchilla metálica de alta durabilidad, freno ajustable para control de tensión, diseño ergonómico para uso continuo, libre de sustancias tóxicas y elaborado con materiales reciclables.</t>
  </si>
  <si>
    <t>Dispensador de escritorio para cinta adhesiva delgada, fabricado en plástico resistente de alta durabilidad, compatible con cintas de hasta 19 mm de ancho, base estable y antideslizante para uso cómodo, cuchilla metálica de corte preciso y larga vida útil, diseño ergonómico, libre de sustancias tóxicas y elaborado con materiales reciclables.</t>
  </si>
  <si>
    <t>DVD-RW con capacidad mínima de 4,7 GB, velocidad de escritura compatible con unidades estándar, superficie de grabación regrabable para múltiples usos, carcasa y disco resistentes a rayaduras y manipulación frecuente, compatible con lectores y grabadores de DVD convencionales, libre de sustancias tóxicas y elaborado con materiales reciclables.</t>
  </si>
  <si>
    <t>Felpa o sobre para CD, elaborada en material plástico transparente de alta resistencia con interior suave tipo felpa que protege la superficie del disco contra rayaduras, tamaño estándar para CD o DVD, cierre superior para inserción segura, libre de sustancias tóxicas y fabricada con materiales reciclables.</t>
  </si>
  <si>
    <t>Gancho legajador elaborado en polipropileno transparente de alta resistencia, diseño estándar de dos piezas para sujeción segura de documentos en carpetas o legajos, flexible y reutilizable, libre de sustancias tóxicas y fabricado con materiales reciclables.</t>
  </si>
  <si>
    <t>Grapa estándar 26/6 elaborada en acero con recubrimiento cobrizado para mayor resistencia a la corrosión, puntas afiladas para perforación limpia del papel, compatible con cosedoras de uso manual u oficina, libre de sustancias tóxicas y fabricada con materiales reciclables.</t>
  </si>
  <si>
    <t>Grapa industrial 9/10 (SK 23/10) elaborada en acero de alta resistencia, acabado galvanizado para mayor durabilidad y protección contra la corrosión, puntas afiladas para perforación limpia, compatible con cosedoras semi industriales o de alto rendimiento, capacidad para unir grandes volúmenes de papel según especificaciones del equipo, libre de sustancias tóxicas y fabricada con materiales reciclables.</t>
  </si>
  <si>
    <t>Grapa industrial 9-23/14 (SK 23/14) elaborada en acero de alta resistencia, acabado galvanizado para evitar corrosión, puntas afiladas para perforación limpia y precisa, compatible con cosedoras industriales o de alto rendimiento, capacidad para unir grandes volúmenes de papel según especificaciones del equipo, libre de sustancias tóxicas y fabricada con materiales reciclables.</t>
  </si>
  <si>
    <t>Etiquetas autoadhesivas tipo label para cartuchos de datos Ultrium LTO generaciones 3, 4, 5, 6 y 7, referencia compatible EDP-TTG-LTO o equivalente, con impresión de código de barras y numeración de alta legibilidad, adhesivo permanente libre de solventes tóxicos, compatibles con lectores ópticos estándar, resistentes a la humedad y al desgaste por manipulación, elaboradas con materiales reciclables.</t>
  </si>
  <si>
    <t>Cuerpo de madera de alta calidad con mina resistente y trazo uniforme, fácil de afilar, no tóxico, acabado exterior en barniz protector, elaborado con materiales reciclables o provenientes de fuentes sostenibles.</t>
  </si>
  <si>
    <t>Lápiz N.º 2 color negro, cuerpo de madera proveniente de fuentes sostenibles o material reciclado, mina de grafito resistente con trazo uniforme, fácil de afilar, no tóxico, acabado exterior con pintura o barniz libre de plomo, elaborado con materiales y procesos amigables con el medio ambiente.</t>
  </si>
  <si>
    <t>Legajador tipo AZ tamaño oficio, color azul, elaborado en cartón resistente recubierto en material plástico o laminado para mayor durabilidad, mecanismo metálico de dos anillos de alta resistencia, lomo ancho con visor para rotulación, orificio de sujeción para fácil extracción, libre de sustancias tóxicas y fabricado con materiales reciclables o biodegradables.</t>
  </si>
  <si>
    <t>Marcador borraseco de colores surtidos, cuerpo en plástico resistente y reciclable, punta de fibra acrílica de alta durabilidad, depósito interior en material poroso para retención de tinta, formulada a base de componentes no tóxicos y de bajo olor, libre de xileno y tolueno, capuchón en polipropileno con cierre hermético, elaborado con materiales amigables con el medio ambiente.</t>
  </si>
  <si>
    <t>Marcador permanente de varios colores, cuerpo en plástico resistente y reciclable, punta de fibra acrílica de alta densidad para trazo duradero, depósito interior en material poroso para retención uniforme de tinta, formulada a base de componentes no tóxicos, libre de xileno y tolueno, capuchón y extremos en polipropileno con cierre hermético, elaborado con materiales amigables con el medio ambiente.</t>
  </si>
  <si>
    <t>Notas autoadhesivas tamaño 50 x 40 mm, papel de alta calidad con superficie lisa para escritura, adhesivo acrílico sensible a la presión, libre de solventes tóxicos, adhesión segura pero removible sin dejar residuos, soporte de papel reciclado o proveniente de fuentes sostenibles, embalaje elaborado con materiales reciclables y amigables con el medio ambiente.</t>
  </si>
  <si>
    <t>Notas autoadhesivas tamaño 76 x 76 mm, papel de alta calidad con acabado neón y superficie lisa para escritura, adhesivo acrílico sensible a la presión, libre de solventes tóxicos, adhesión segura y removible sin dejar residuos, soporte de papel reciclado o proveniente de fuentes sostenibles, colores surtidos con pigmentos no tóxicos, embalaje elaborado con materiales reciclables y amigables con el medio ambiente, referencia compatible 654 3M o equivalente.</t>
  </si>
  <si>
    <t>Papel tamaño carta, color blanco, con gramaje de 75 g/m², fabricado con pulpa de madera proveniente de fuentes sostenibles o reciclada, superficie lisa y uniforme para impresión en fotocopiadoras y equipos láser, alta opacidad y resistencia al calor, libre de cloro elemental (ECF) o sin blanqueadores ópticos agresivos, compatible con procesos de impresión ecológicos, elaborado con materiales y procesos amigables con el medio ambiente.</t>
  </si>
  <si>
    <t>Papel tamaño carta, color natural sin blanquear, con gramaje de 75 g/m², fabricado con pulpa reciclada o fibra virgen proveniente de fuentes sostenibles certificadas, sin uso de blanqueadores ópticos ni químicos agresivos, superficie rugosa y mate que permite buena impresión en fotocopiadoras y equipos láser, libre de cloro elemental y sustancias tóxicas, elaborado mediante procesos amigables con el medio ambiente y con materiales reciclables.</t>
  </si>
  <si>
    <t>Papel tamaño oficio, color blanco, con gramaje de 75 g/m², fabricado con pulpa de madera proveniente de fuentes sostenibles o reciclada, superficie lisa y uniforme diseñada para impresión en fotocopiadoras y equipos láser, alta opacidad y resistencia al calor, libre de cloro elemental (ECF) y sin blanqueadores ópticos agresivos, compatible con procesos de impresión ecológicos, elaborado con materiales y procesos amigables con el medio ambiente.</t>
  </si>
  <si>
    <t>Pasta catálogo tamaño carta, color blanco, con espesor de 0.5 pulgadas, fabricada en material plástico resistente y flexible, libre de sustancias tóxicas, superficie lisa para fácil rotulación, mecanismo de anillos metálicos de alta durabilidad, compatible con hojas tamaño carta, elaborada con materiales reciclables y amigables con el medio ambiente.</t>
  </si>
  <si>
    <t>Pasta catálogo tamaño carta, color blanco, con espesor de 2.0 pulgadas, fabricada en material plástico resistente y flexible, libre de sustancias tóxicas, superficie lisa para rotulación, mecanismo de anillos metálicos o plásticos de alta durabilidad, compatible con hojas tamaño carta, elaborada con materiales reciclables y amigables con el medio ambiente.</t>
  </si>
  <si>
    <t>Pasta catálogo modelo 105, color blanco, con espesor de 1.5 pulgadas, fabricada en material plástico resistente y flexible, libre de sustancias tóxicas, superficie lisa para rotulación, mecanismo de anillos metálicos o plásticos de alta durabilidad, compatible con hojas tamaño carta, elaborada con materiales reciclables y amigables con el medio ambiente.</t>
  </si>
  <si>
    <t>Pegante en barra presentación 22 g, formulado con adhesivos no tóxicos y libres de solventes agresivos, consistencia sólida para aplicación limpia y precisa, envase tubular fabricado en plástico reciclable y resistente, elaborado con materiales amigables con el medio ambiente.</t>
  </si>
  <si>
    <t>Adhesivo instantáneo tipo súper bonder, formulado a base de cianoacrilato puro para rápida adhesión en múltiples superficies, envase con aplicador de precisión fabricado en plástico resistente y reciclable, libre de solventes tóxicos, baja emisión de vapores, diseñado para uniones fuertes y duraderas, elaborado con materiales amigables con el medio ambiente.</t>
  </si>
  <si>
    <t>Adhesivo blanco tipo colbón, base acuosa formulada con resinas sintéticas libres de solventes tóxicos, viscosidad media para fácil aplicación, envase plástico reciclable con tapa dispensadora, no inflamable, bajo olor y amigable con el medio ambiente.</t>
  </si>
  <si>
    <t>Perforadora industrial de 3 huecos elaborada en estructura metálica con acabados anticorrosivos, manija plástica ergonómica y base antideslizante en caucho sintético. Mecanismos internos en acero para alta capacidad y durabilidad.</t>
  </si>
  <si>
    <t>Perforadora industrial de 2 huecos, capacidad 100 hojas, elaborada en estructura metálica con acabados anticorrosivos, manija plástica ergonómica y base antideslizante en caucho sintético. Mecanismos internos en acero de alta resistencia para uso prolongado.</t>
  </si>
  <si>
    <t>Estructura metálica con pintura anticorrosiva, manija plástica ergonómica y base antideslizante en caucho sintético. Mecanismos internos en acero para perforación precisa y duradera.</t>
  </si>
  <si>
    <t xml:space="preserve">Elaborado en acero templado con acabado galvanizado para resistencia a la corrosión, compatible con modelos estándar de perforadoras de oficina e industriales, diseñado para un encaje seguro y duradero, libre de sustancias tóxicas y fabricado con materiales reciclables.
 </t>
  </si>
  <si>
    <t>Fabricada en plástico acrílico transparente de alta resistencia, colores surtidos con tintes no tóxicos, bordes rectos y graduaciones en centímetros y milímetros impresas con tinta resistente al desgaste, diseño ergonómico para fácil manejo, libre de sustancias tóxicas y elaborada con materiales reciclables.</t>
  </si>
  <si>
    <t>Cuerpo en plástico resistente y reciclable, tinta fluorescente no tóxica de base acuosa, punta biselada de fibra acrílica para trazos precisos y duraderos, capuchón con cierre hermético para evitar el secado, libre de xileno y tolueno, elaborado con materiales amigables con el medio ambiente.</t>
  </si>
  <si>
    <t>Fabricado con fibras naturales resistentes y reciclables, sin blanqueadores ni aditivos tóxicos, superficie rugosa adecuada para embalaje y protección, elaborado mediante procesos amigables con el medio ambiente.</t>
  </si>
  <si>
    <t>Fabricado en polietileno de alta densidad (HDPE) reciclable, con burbujas de aire uniformes para protección contra impactos, espesor estándar para embalaje y protección de objetos frágiles, resistente a la humedad y al desgaste, libre de sustancias tóxicas, diseñado para uso industrial y comercial, elaborado con materiales amigables con el medio ambiente.</t>
  </si>
  <si>
    <t>Metálico con punta curva para extracción precisa de grapas, diseño ergonómico, acabado anticorrosivo, resistente y durable.</t>
  </si>
  <si>
    <t>Elaborado en acero templado con acabado anticorrosivo, diseño ergonómico reforzado para uso intensivo, punta curva y robusta para extracción eficiente de grapas en grandes volúmenes, resistente a la deformación y desgaste, libre de sustancias tóxicas.</t>
  </si>
  <si>
    <t>Cuerpo en plástico resistente y ergonómico, mecanismo interno metálico durable para numeración secuencial automática, dígitos ajustables de goma con números legibles, compatible con tinta estándar, libre de sustancias tóxicas y elaborado con materiales reciclables.</t>
  </si>
  <si>
    <t>Fabricado en polipropileno resistente y flexible, compatible con pasta argolla tamaño 105-5, color surtido, diseño con orificios reforzados para uso prolongado, superficie lisa para rotulación, libre de sustancias tóxicas y elaborado con materiales reciclables.</t>
  </si>
  <si>
    <t>Fabricado en acrílico transparente de alta resistencia, superficie lisa y durable, estructura ligera, libre de sustancias tóxicas y reciclable.</t>
  </si>
  <si>
    <t xml:space="preserve">Superficie natural resistente para fijación, elaborado con corcho proveniente de fuentes renovables y sostenibles, densidad uniforme, marco en madera sólida con acabado resistente, estructura ligera y durable, libre de sustancias tóxicas y reciclable.
 </t>
  </si>
  <si>
    <t>Tablero porcelanizado con superficie blanca lisa y resistente, tamaño según especificación, marco en madera sólida con acabado duradero, estructura ligera y estable, elaborado con materiales amigables con el medio ambiente y reciclables.</t>
  </si>
  <si>
    <t>Con carcasa resistente y ergonómica, motor silencioso y eficiente, cuchilla de acero templado de alta durabilidad, capacidad para afilar lápices estándar, sistema de seguridad con apagado automático, fabricado con materiales reciclables y libres de sustancias tóxicas.</t>
  </si>
  <si>
    <t>Con mango de plástico resistente y ergonómico, hojas de acero inoxidable templado para corte preciso y duradero, diseño ligero y cómodo, libre de sustancias tóxicas y elaborada con materiales reciclables.</t>
  </si>
  <si>
    <t>Formulada con pigmentos no tóxicos y de secado rápido, compatible con sellos de caucho y polímero, resistente al agua y al desgaste, envase plástico reciclable con tapa segura, elaborada con materiales amigables con el medio ambiente.</t>
  </si>
  <si>
    <t>Formulado a base de resinas no tóxicas y sin solventes agresivos, presentación líquida o en barra, de secado rápido y alta adhesión, seguro para papel y sobres, envase reciclable, elaborado con materiales amigables con el medio ambiente.</t>
  </si>
  <si>
    <t>Fabricada en material sintético resistente y flexible, adhesivo acrílico permanente libre de solventes tóxicos, compatible con impresoras Dymo térmicas y de transferencia térmica, superficie lisa para impresión nítida y duradera, resistente al agua y al desgaste, elaborada con materiales reciclables y amigables con el medio ambiente.</t>
  </si>
  <si>
    <t>PQT*100 UNIDADEES</t>
  </si>
  <si>
    <t xml:space="preserve">SERVILLETA ALCOLCHADA BLANCA DOBLE HOJA </t>
  </si>
  <si>
    <t xml:space="preserve">SERVILLETA DE LUJO  BLANCA </t>
  </si>
  <si>
    <t xml:space="preserve">
-	Dimensiones: 32 x 33 cm
-	Color: Blanco
-	Material: Papel tisú doble hoja, suave, absorbente, grado alimenticio
-	Presentación: 50 unidades por paquete
-	Características: Doble hoja, gran absorción, textura suave y resistente, apariencia elegante para uso formal
-	Empaque: Bolsa plástica reciclable o empaque en caja
-	Ambiental: Papel biodegradable y compostable</t>
  </si>
  <si>
    <t>DIRECCIÓN</t>
  </si>
  <si>
    <t>CIUDAD</t>
  </si>
  <si>
    <t>CALLE 21 No. 20-48</t>
  </si>
  <si>
    <t>ARAUCA</t>
  </si>
  <si>
    <t>CALLE 21 No. 16-37 PISO 3</t>
  </si>
  <si>
    <t>ARMENIA</t>
  </si>
  <si>
    <t>CARRERA 37 No. 51-81</t>
  </si>
  <si>
    <t>BUCARAMANGA</t>
  </si>
  <si>
    <t>CARRERA 3ª No. 2- 41 EDIFICIO LA SIRENA</t>
  </si>
  <si>
    <t>BUENAVENTURA</t>
  </si>
  <si>
    <t xml:space="preserve">CALLE 10 No. 4-47 PISO 8 </t>
  </si>
  <si>
    <t>CALI</t>
  </si>
  <si>
    <t xml:space="preserve"> CALLE DEL ARSENAL No. 10-25 PISO 1 EDIFICIO CHAR </t>
  </si>
  <si>
    <t>CARTAGENA</t>
  </si>
  <si>
    <t>CALLE 14 No. 3-73 OFICINA 205</t>
  </si>
  <si>
    <t>CÚCUTA</t>
  </si>
  <si>
    <t>CALLE 16 No. 8-36 LOCAL 3A</t>
  </si>
  <si>
    <t>FLORENCIA</t>
  </si>
  <si>
    <t>CARRERA 5 No. 11-03 PISO 1</t>
  </si>
  <si>
    <t>IBAGUÉ</t>
  </si>
  <si>
    <t>CARRERA 23C No. 62-06 LOCAL 1</t>
  </si>
  <si>
    <t>MANIZALES</t>
  </si>
  <si>
    <t>CARRERA 46 No. 52-36 EDIFICIO VICENTE URIBE RENDÓN</t>
  </si>
  <si>
    <t xml:space="preserve">MEDELLÍN </t>
  </si>
  <si>
    <t>CALLE 29 No. 3-46</t>
  </si>
  <si>
    <t>MONTERÍA</t>
  </si>
  <si>
    <t>CARRERA 8 No. 8 -06</t>
  </si>
  <si>
    <t>MOCOA</t>
  </si>
  <si>
    <t>CALLE 8 No. 7A-30</t>
  </si>
  <si>
    <t>NEIVA</t>
  </si>
  <si>
    <t>CALLE 19 No. 22-70 OFICINA 301</t>
  </si>
  <si>
    <t>PASTO</t>
  </si>
  <si>
    <t>CARRERA 7 No. 19-28 OFICINA 202</t>
  </si>
  <si>
    <t>PEREIRA</t>
  </si>
  <si>
    <t>CARRERA 6 No. 4-21 PISO 2</t>
  </si>
  <si>
    <t>POPAYÁN</t>
  </si>
  <si>
    <t>CARRERA 2 No. 24-14</t>
  </si>
  <si>
    <t>QUIBDÓ</t>
  </si>
  <si>
    <t>CALLE 7 No. 6-57 LOCAL 101-103</t>
  </si>
  <si>
    <t>RIOHACHA</t>
  </si>
  <si>
    <t>CARRERA 19 No. 27-07 LOCAL 1</t>
  </si>
  <si>
    <t>SINCELEJO</t>
  </si>
  <si>
    <t>CALLE 18 No. 11-22 OFICINA 406</t>
  </si>
  <si>
    <t>TUNJA</t>
  </si>
  <si>
    <t>CARRERA 39 No. 35-49</t>
  </si>
  <si>
    <t xml:space="preserve">VILLAVICENCIO </t>
  </si>
  <si>
    <t>CARRERA 29 No. 13-20</t>
  </si>
  <si>
    <t>YOPAL</t>
  </si>
  <si>
    <t>EVOLUCIONAR  BARRANQUILLA CR 50 # 79 - 30 LOCAL A</t>
  </si>
  <si>
    <t>BARRANQUILLA</t>
  </si>
  <si>
    <t>REGIONAL ESTATAL - CALLE 57 No. 8B-05</t>
  </si>
  <si>
    <t>BOGOTÁ D.C.</t>
  </si>
  <si>
    <t>VICEPRESIDENCIA DE INDEMNIZACIONES- CALLE 57 No. 8B-05</t>
  </si>
  <si>
    <t xml:space="preserve">CENTRO EMPRESARIAL CORPORATIVO- CALLE 93 No. 15-40 </t>
  </si>
  <si>
    <t>CENTRO DE SERVICIOS MASIVOS CALLE 57 No. 9-07 PISO 1 Y 2</t>
  </si>
  <si>
    <t>CASA MATRIZ - CALLE 57 No. 9-07</t>
  </si>
  <si>
    <t>BODEGA MONTEVIDEO - CALLE 18 No. 69F-86</t>
  </si>
  <si>
    <t>BODEGA TEQUENDAMA- CARRERA 13 A No. 23-65</t>
  </si>
  <si>
    <t>FIMPREVI -TRANSVERSAL 9 No. 55 – 97 OFICINA 301 - 302</t>
  </si>
  <si>
    <t>SINTRAPREVI-TRANSVERSAL 9 No. 55 - 67 PISO 4</t>
  </si>
  <si>
    <t>ASDECOS -CALLE 59 No. 8 – 21, OFICINA M01, PISO 2</t>
  </si>
  <si>
    <t>CODIGO CC</t>
  </si>
  <si>
    <t>NOMBRE  CENTRO DE COSTO</t>
  </si>
  <si>
    <t>PRESIDENCIA</t>
  </si>
  <si>
    <t>GERENCIA DE RIESGO</t>
  </si>
  <si>
    <t>OFICINA DE CONTROL INTERNO</t>
  </si>
  <si>
    <t>SECRETARIA GENERAL</t>
  </si>
  <si>
    <t>SUBGERENCIA RECURSOS FISICOS</t>
  </si>
  <si>
    <t>GERENCIA DE TALENTO HUMANO</t>
  </si>
  <si>
    <t>VICEPRESIDENCIA COMERCIAL</t>
  </si>
  <si>
    <t>GERENCIA DE CANALES</t>
  </si>
  <si>
    <t>GERENCIA DE NEGOCIOS ESTATALES</t>
  </si>
  <si>
    <t>GERENCIA DE NEGOCIOS PRIVADOS</t>
  </si>
  <si>
    <t>GERENCIA DE SERVICIO.</t>
  </si>
  <si>
    <t>SUBGERENCIA INTELIGENCIA DE MERCADOS</t>
  </si>
  <si>
    <t>GERENCIA DE SUCURSALES</t>
  </si>
  <si>
    <t>CUCUTA</t>
  </si>
  <si>
    <t>IBAGUE</t>
  </si>
  <si>
    <t>VICEPRESIDENCIA DE DESARROLLO CORPORATIVO</t>
  </si>
  <si>
    <t>GERENCIA DE INNOVACION Y PROCESOS</t>
  </si>
  <si>
    <t>SUBGERENCIA DE MEJORAMIENTO DE PROCESOS</t>
  </si>
  <si>
    <t>GERENCIA DE PLANEACION</t>
  </si>
  <si>
    <t>GERENCIA DE TECNOLOGIA DE LA INFORMACION</t>
  </si>
  <si>
    <t>VICEPRESIDENCIA DE INDEMNIZACIONES</t>
  </si>
  <si>
    <t>GERENCIA DE INDEMNIZACION AUTOS</t>
  </si>
  <si>
    <t>GERENCIA DE INDEMNIZACIONES SEGUROS GENERALES Y PATRIMONIALES</t>
  </si>
  <si>
    <t>GERENCIA DE INDEMNIZACIONES SOAT Y AP</t>
  </si>
  <si>
    <t>OFICINA DE INDEMNIZACION ZONA CENTRO</t>
  </si>
  <si>
    <t>OFICINA DE INDEMNIZACIONES ZONA NORTE</t>
  </si>
  <si>
    <t>VICEPRESIDENCIA FINANCIERA</t>
  </si>
  <si>
    <t>GERENCIA CONTABLE Y TRIBUTARIA</t>
  </si>
  <si>
    <t>GERENCIA DE CARTERA</t>
  </si>
  <si>
    <t>GERENCIA DE INVERSIONES</t>
  </si>
  <si>
    <t>SUBGERENCIA DE TESORERIA</t>
  </si>
  <si>
    <t>GERENCIA DE PLANEACION FINANCIERA</t>
  </si>
  <si>
    <t>VICEPRESIDENCIA JURIDICA</t>
  </si>
  <si>
    <t>VICEPRESIDENCIA TECNICA</t>
  </si>
  <si>
    <t>GERENCIA DE ACTUARIA</t>
  </si>
  <si>
    <t>GERENCIA DE REASEGUROS Y COASEGUROS</t>
  </si>
  <si>
    <t>SUBGERENCIA DE REASEGUROS Y COASEGUROS</t>
  </si>
  <si>
    <t>GERENCIA TECNICA DE AUTOMOVILES</t>
  </si>
  <si>
    <t>GERENCIA TECNICA DE SEGUROS GENERALES E INGENIERIAS</t>
  </si>
  <si>
    <t>GERENCIA TECNICA DE SEGUROS PATRIMONIALES Y VIDA</t>
  </si>
  <si>
    <t>GERENCIA TECNICA DE SOAT</t>
  </si>
  <si>
    <t>MEDELLIN (CENTRO DE SERVICIO COMERCIAL)</t>
  </si>
  <si>
    <t>MONTERIA</t>
  </si>
  <si>
    <t>POPAYAN</t>
  </si>
  <si>
    <t>QUIBDO</t>
  </si>
  <si>
    <t>VILLAVICENCIO</t>
  </si>
  <si>
    <t>CENTRO EMPRESARIAL COORPORATIVO</t>
  </si>
  <si>
    <t>CENTRO DE SERVICIOS MASIVOS</t>
  </si>
  <si>
    <t>REGIONAL ESTATAL</t>
  </si>
  <si>
    <t>211-1</t>
  </si>
  <si>
    <t>ASDECOS</t>
  </si>
  <si>
    <t>211-2</t>
  </si>
  <si>
    <t>CONSORCIO CASA MATRIZ</t>
  </si>
  <si>
    <t>211-3</t>
  </si>
  <si>
    <t>SINTRAPREVI .</t>
  </si>
  <si>
    <t>211-5</t>
  </si>
  <si>
    <t>BODEGA MONTEVIDEO</t>
  </si>
  <si>
    <t>211-6</t>
  </si>
  <si>
    <t>FIMPREVI</t>
  </si>
  <si>
    <t>211-7</t>
  </si>
  <si>
    <t>RECURSOS FISICOS</t>
  </si>
  <si>
    <t>211-8</t>
  </si>
  <si>
    <t>BODEGA TEQUENDAMA</t>
  </si>
  <si>
    <t>CENTROS DE COSTO</t>
  </si>
  <si>
    <t>SUCURSALES A NIVEL NACIONAL</t>
  </si>
  <si>
    <t>ESCENARIO 1 AÑO</t>
  </si>
  <si>
    <t xml:space="preserve">MECHA DE TRAPERO REPUESTO HILAZA  </t>
  </si>
  <si>
    <t>UNIDAD DE 360 GRAMOS ROSCA</t>
  </si>
  <si>
    <t>CAJA*100 SOBRES DE 8 GRAMOS CADA SOBRE</t>
  </si>
  <si>
    <t xml:space="preserve">AZUCAR ENDULZANTE STEVIA </t>
  </si>
  <si>
    <t>CAFÉ OMA INSTITUCIONAL MOLIDO</t>
  </si>
  <si>
    <t>CAFÉ QUINDIO TOSTADO Y MOLIDO</t>
  </si>
  <si>
    <t>CAFÉ SELLO ROJO TRADICIONAL TOSTAO Y MOLIDO</t>
  </si>
  <si>
    <t>UNIDAD X 454 GRAMOS</t>
  </si>
  <si>
    <t>CAFÉ JUAN VALDEZ MOLIDO SELECCIÓN PREMIUM</t>
  </si>
  <si>
    <t xml:space="preserve">
-	Diámetro: 5 cm (50 mm)
-	Forma: Circular
-	Color de tinta: Azul, negra (según referencia)
-	Presentación: Unidad individual en estuche plástico con tapa hermética
-	Material del cuerpo: Plástico resistente, con bisagra y tapa de cierre seguro
-	Tinta: Base agua, no tóxica, de secado rápido, no mancha y no se corre, compatible con papel común y formatos oficiales
-	Uso previsto: Toma de huellas dactilares en documentos
-	Características: Superficie impregnada con tinta uniforme, uso repetido sin pérdida de color, no ensucia los dedos en exceso
-	Ambiental: Tinta libre de solventes tóxicos, estuche reutilizable y reciclable, producto no contaminante</t>
  </si>
  <si>
    <t>Carpetas Plegadas por la mitad
Dimensiones:
Ancho de la cartulina: 45,5 cm
Largo de la cartulina: 35 cm
Ancho cubierta posterior: 23,5 cm
Este ancho incluye una pestaña de 1,5 cm para la identificación
Ancho cubierta anterior: 22 cm
Diseño: plegada por la mitad
Medidas que se que se podrán ajustar de acuerdo con el formato de la documentación.
Material: Las especificaciones que deben cumplir los materiales con los cuales se elaboran las carpetas, están dadas en la NTC 4436:1999. Papel para
documentos de archivo. Requisitos para la permanencia y la durabilidad, y en la NTC 5397 Materiales para documentos de archivo con soporte papel.
La cartulina debe estar libre de pulpas lignificadas o recicladas
Deberá tener pH neutro o preferiblemente contar con una reserva alcalina
Deberá estar libre de partículas metálicas, ceras, plastificantes, residuos de blanqueadores, peróxidos y sulfuro
Estas carpetas deben cumpir con los estandares del Archivo General de la Nación y deben estar impresas con el rotulo que estipule La Previsora S.A</t>
  </si>
  <si>
    <t xml:space="preserve">CAJA ARCHIVO INACTIVO X 200
</t>
  </si>
  <si>
    <t xml:space="preserve">CAJA ARCHIVO INACTIVO X 300
</t>
  </si>
  <si>
    <t>Dimensiones internas: ancho: 44.5 cm. x alto: 25.5 cm. X largo: 32.5 cm.
Dimensiones externas: ancho: 45 cm. x alto: 26.5 cm. X largo: 33 cm.
Medidas que se que se podrán ajustar de acuerdo con el formato de la documentación.
Diseño: Incluye base y tapa suelta; la base con agarraderas laterales para manipulación.
Lleva pestañas de ensamble, doble cartón en el fondo, en los cuatro costados de la base y en
dos costados de la tapa. Las cajas no deben tener perforaciones que faciliten la entrada de polvo e insectos.
Material: Cajas producidas con cartón kraft corrugado de pared sencilla.
Las especificaciones que deben cumplir los materiales con los cuales se elaboran las cajas que para el caso se recomienda el cartón corrugado con
recubrimiento están dadas en la NTC 4436:1999. Papel para documentos de archivo. Requisitos para la permanencia y la durabilidad, y en la NTC 5397 Materiales
para documentos de archivo con soporte papel. Características de calidad. 
Resistencia: El cartón corrugado debe tener una resistencia mínima a la compresión vertical (RCV) de 790 ó 930 kgf/m y una resistencia mínima al
aplastamiento horizontal de 2 kgf/cm2.
Estas cajas deben cumpir con los estandares del Archivo General de la Nación y deben estar impresas con el rotulo que estipule La Previsora S.A</t>
  </si>
  <si>
    <r>
      <rPr>
        <b/>
        <sz val="11"/>
        <color theme="1"/>
        <rFont val="Verdana"/>
        <family val="2"/>
      </rPr>
      <t>Presentación: unidad</t>
    </r>
    <r>
      <rPr>
        <sz val="11"/>
        <color theme="1"/>
        <rFont val="Verdana"/>
        <family val="2"/>
      </rPr>
      <t xml:space="preserve">
</t>
    </r>
    <r>
      <rPr>
        <b/>
        <sz val="11"/>
        <color theme="1"/>
        <rFont val="Verdana"/>
        <family val="2"/>
      </rPr>
      <t>Dimensiones internas</t>
    </r>
    <r>
      <rPr>
        <sz val="11"/>
        <color theme="1"/>
        <rFont val="Verdana"/>
        <family val="2"/>
      </rPr>
      <t xml:space="preserve">: ancho: 44.5 cm. x alto: 25.5 cm. X largo: 32.5 cm.
</t>
    </r>
    <r>
      <rPr>
        <b/>
        <sz val="11"/>
        <color theme="1"/>
        <rFont val="Verdana"/>
        <family val="2"/>
      </rPr>
      <t>Dimensiones externas:</t>
    </r>
    <r>
      <rPr>
        <sz val="11"/>
        <color theme="1"/>
        <rFont val="Verdana"/>
        <family val="2"/>
      </rPr>
      <t xml:space="preserve"> ancho: 45 cm. x alto: 26.5 cm. X largo: 33 cm.
Medidas que se que se podrán ajustar de acuerdo con el formato de la documentación.</t>
    </r>
  </si>
  <si>
    <r>
      <rPr>
        <b/>
        <sz val="11"/>
        <color theme="1"/>
        <rFont val="Verdana"/>
        <family val="2"/>
      </rPr>
      <t>Presentación: Unidad
Dimensiones internas</t>
    </r>
    <r>
      <rPr>
        <sz val="11"/>
        <color theme="1"/>
        <rFont val="Verdana"/>
        <family val="2"/>
      </rPr>
      <t xml:space="preserve">: ancho: 20 cm. x alto: 25 cm. X largo: 39 cm.
</t>
    </r>
    <r>
      <rPr>
        <b/>
        <sz val="11"/>
        <color theme="1"/>
        <rFont val="Verdana"/>
        <family val="2"/>
      </rPr>
      <t>Dimensiones externas</t>
    </r>
    <r>
      <rPr>
        <sz val="11"/>
        <color theme="1"/>
        <rFont val="Verdana"/>
        <family val="2"/>
      </rPr>
      <t>: ancho: 21 cm. x alto: 26.5 cm. X largo: 40 cm.</t>
    </r>
  </si>
  <si>
    <t>Diseño: Incluye una apertura frontal con pliegue en el costado izquierdo y pestaña para su manipulación. Las cajas no deben tener perforaciones que faciliten la entrada de polvo e insectos.
Material: Cajas producidas con cartón kraft corrugado de pared sencilla.
Las especificaciones que deben cumplir los materiales con los cuales se elaboran las cajas que para el caso se recomienda el cartón corrugado con recubrimiento están dadas en la NTC 4436:1999. Papel para documentos de archivo. Requisitos para la permanencia y la durabilidad,
y en la NTC 5397 Materiales para documentos de archivo con soporte papel.
Las principales especificaciones se anotan a continuación:
Resistencia: El cartón corrugado debe tener una resistencia mínima a la compresión vertical
(RCV) de 790 ó 930 kgf/m y una resistencia mínima al aplastamiento horizontal de 2 kgf/cm2.
Recubrimiento interno: Debido a la composición del cartón corrugado, este material
Estas cajas deben cumpir con los estandares del Archivo General de la Nación y deben estar impresas con el rotulo que estipule La Previsora S.A</t>
  </si>
  <si>
    <t xml:space="preserve"> FABRICADOS CON RESIDUOS AGROINDUSTRIALES Y/O PAPEL RECICLADO, O MADERA PROVENIENTE DE FUENTES FORESTALES SOSTENIBLES CERTIFICADO FSC (FOREST STEWARDSHIP COUNCIL</t>
  </si>
  <si>
    <t xml:space="preserve"> FABRICADOS CON RESIDUOS AGROINDUSTRIALES Y/O PAPEL RECICLADO, O MADERA PROVENIENTE DE FUENTES FORESTALES SOSTENIBLES CERTIFICADO FSC (FOREST STEWARDSHIP COUNCIL)</t>
  </si>
  <si>
    <t>SOBRE  ECOLOGICO VENTANILLA DE CORRESPONDENCIA  CON IMAGEN "PREVISORA"</t>
  </si>
  <si>
    <t>SOBRE ECOLOGICO   "IMAGEN PREVISORA"</t>
  </si>
  <si>
    <r>
      <t>TAMAÑO FINAL: 25 cm x 31 cm , CON SOLAPA DE 3.5 CM
IMPRESIÓN: A 2 COLORES EN LA CARA.ADICIONALMENTE DEBE CONTENER LA PALABRA</t>
    </r>
    <r>
      <rPr>
        <b/>
        <sz val="8"/>
        <color theme="1"/>
        <rFont val="Tahoma"/>
        <family val="2"/>
      </rPr>
      <t xml:space="preserve"> "CONFIDENCIAL"
</t>
    </r>
    <r>
      <rPr>
        <sz val="8"/>
        <color theme="1"/>
        <rFont val="Tahoma"/>
        <family val="2"/>
      </rPr>
      <t xml:space="preserve">
 PAPEL: ELABORADO 100% DE FIBRA DE CAÑA DE AZUCAR (BAGAZO), CON MATERIA PRIMA NATURAL, RENOVABLE, RECICLABLE Y 100% BIODEGRADABLE LIBRE DE BLANQUEADORES QUÍMICOS Y DE FLUOROQUÍMICOS DE 90 gr/m2.
FINALIZACIÓN: CORTAR A TAMAÑO FINAL. 
PRESENTACIÓN: UNIDAD</t>
    </r>
  </si>
  <si>
    <r>
      <t xml:space="preserve">
TAMAÑO FINAL: 23.5 x 15.0 cm CON VENTANILLA DE TAMAÑO 13.0 x 6.5 cm.
IMPRESIÓN: A 2 COLORES EN LA CARA , ADICIONALMENTE DEBE CONTENER LA PALABRA </t>
    </r>
    <r>
      <rPr>
        <b/>
        <sz val="8"/>
        <color theme="1"/>
        <rFont val="Tahoma"/>
        <family val="2"/>
      </rPr>
      <t>"CONFIDENCIAL"</t>
    </r>
    <r>
      <rPr>
        <sz val="8"/>
        <color theme="1"/>
        <rFont val="Tahoma"/>
        <family val="2"/>
      </rPr>
      <t xml:space="preserve">
PAPEL: ELABORADO 100% DE FIBRA DE CAÑA DE AZUCAR (BAGAZO), CON MATERIA PRIMA NATURAL, RENOVABLE, RECICLABLE Y 100% BIODEGRADABLE LIBRE DE BLANQUEADORES QUÍMICOS Y DE FLUOROQUÍMICOS DE 90 gr/m2.
FINALIZACIÓN: CORTAR A TAMAÑO FINAL. SOBRE ARMADO CON VENTANILLA.
PRESENTACIÓN: UNIDAD
</t>
    </r>
  </si>
  <si>
    <t>BOLSA AMIGABLE CON EL MEDIO AMBIENTE Y FABRICADA CON PLASTICO Y FABRICADA CON PLÁSTICO RECUPERADO</t>
  </si>
  <si>
    <t>BOLSA DE SEGURIDAD PARA MENSAJERIA CON BOLSILLO PORTAGUIA</t>
  </si>
  <si>
    <t>TAMAÑO: 19 CM X 25 CM CON SOLAPA ADHESIVA DE 3CM, COLOR BLANCO EN SU EXTERIOR Y NEGRO EN SU PARTE INTERIOR</t>
  </si>
  <si>
    <t>TAMAÑO: 29 CM X 38 CM CON SOLAPA ADHESIVA DE 4CM, COLOR BLANCO EN SU EXTERIOR Y NEGRO EN SU PARTE INTERIOR</t>
  </si>
  <si>
    <t>a.	Entregar 50 cartillas impresas donde se identifique los productos químicos que se utilizaran para la ejecución del contrato, con sus hojas de seguridad actualizadas cumpliendo la Resolución 773 de 2021 (artículo 16, 17, 18,19 y 20), fichas técnicas y matriz de compatibilidad; así mismo, realizar su actualización cuando se cambie de producto o ingrese algún producto nuevo.
b.	Entregar mensualmente 50 unidades de rótulos adhesivos y laminados de los productos químicos que lo requieran con el fin de marcar los atomizadores, estos rótulos deberán cumplir con los artículos 7, 8,11, 12 y 13 de la Resolución 773 de 2021.
c.	Entregar los galones de los productos químicos con las etiquetas correspondientes y cumpliendo los criterios definidos en los artículos 7, 8,11, 12 y 13 de la Resolución 773 de 2021, así mismo, deberá garantizar que los productos e insumos suministrados cuenten con el registro INVIMA correspondiente según aplique. 
d.	Entregar anualmente 50 unidades de matrices de compatibilidad de tamaño ¼ de pliego, a color, laminados y adhesivos de los productos químicos que se utilizarán para la ejecución del contrato. En el evento de algún cambio o modificación de algún producto incorporado en la matriz de compatibilidad el proveedor deberá ajustar la matriz y realizar nuevamente la entrega de las 50 unidades solicitadas.
e.	los productos de papel, como servilletas, toallas de manos, entre otros deben ser fabricados con residuos agroindustriales, papel reciclado, o madera proveniente de fuentes forestales sostenibles certificado FSC (Forest Stewardship Council)
f.	Suministrar vasos de material reciclable (no se aceptan plásticos de un solo uso)
g.	Entregar insumos de aseo y papelería (traperos, escobas, recogedores, carros escurridores, esferos, lápices, marcadores, entre otros) durables y reciclables, hechos de plástico reciclable, metal o madera, sin lacar, bases acuosas, la tinta no debe contener disolventes orgánicos o metales pesados.
h.	Realizar entrega de los insumos en la menor cantidad de empaques plásticos posibles en concordancia con la Resolución 668 de 2016 y Decreto 317 de 2021
i.	Generar un plan de campañas ambientales y correcto uso de los elementos e insumos.
j.	Garantizar que dentro de los elementos de cafetería incluirá productos orgánicos, que fomenten las agro redes y la creación de alternativas económicas en toda la ciudad haciendo hincapié en la zona rural, para dar cumplimiento al acuerdo 540 de 2013.
k.	La dotación de bolsas para la disposición de residuos debe ser biodegradables, para lo cual se deberá adjuntar la ficha técnica
l.	Contar con el Registro Único Ambiental - RUA para el sector manufacturero cuando el proveedor del servicio de aseo y cafetería sea fabricante de los productos químicos de aseo.
m.	Atender las inspecciones ambientales realizadas por la Subgerencia de Recursos Físicos, permitiendo el recorrido por las instalaciones y obtener registro documental y fotográfico.
n.	Garantizar que los envases de los productos de aseo que contenían sustancias que puedan ser consideradas como peligrosas deben ser dispuestos por el contratista mediante un programa posconsumo y entregar el certificado otorgado por el Gestor Ambiental; en caso que la empresa tenga la posibilidad de reutilizar los envases para empacar los mismos productos que contenían deberá informar cada vez que realice el envasado de productos.
o.	Para las impresiones, preferir tintas vegetales o a base de agua, libres de metales pesados y compuestos orgánicos volátiles (COV)</t>
  </si>
  <si>
    <t>ASPECTOS AMBIENTALES ADICIONALES A CONSIDERAR</t>
  </si>
  <si>
    <t xml:space="preserve">
TAMAÑO FINAL: 230 mm ANCHO X 300 mm ALTO. TAMAÑO ABIERTO 46.0 CM X 30.0 TAMAÑO CERRADO 23.0 cm x 30.0 cm.
IMPRESIÓN: 4 PAGINAS A CUATRÍCROMÍA EN LA CARA.
PAPEL: ESMALTADO BRILLANTE C1S GLOSS DE 250 gr/m2.
ACABADOS: PLASTIFICADO CARA MATE CALOR Y GRAFADO.
FINALIZACIÓN: CORTAR TAMAÑO FINAL Y PLEGADO. CARPETA A DOS (2) CUERPOS, GRAFADA  SIN BOLSILLOS Y SIN NINGUNA CLASE DE TROQUEL.
PRESENTACIÓN. UNIDADFINALIZACIÓN: CORTAR A TAMAÑO FINAL CARPETA  A DOS (2) CUERPOS </t>
  </si>
  <si>
    <t>Unidad de 16 pulgadas</t>
  </si>
  <si>
    <t>ESCOBA  DURA CON MANGO</t>
  </si>
  <si>
    <t>ESCOBA SUAVE CON MANGO</t>
  </si>
  <si>
    <t>Caja*50 pares Talla M
color crema o blanco</t>
  </si>
  <si>
    <t>INSECTICIDA PARA VOLADORES</t>
  </si>
  <si>
    <t>UNIDAD DE MINIMO 80 CM Y MAXIMO 100 CM</t>
  </si>
  <si>
    <t xml:space="preserve">MOPA Y ARMAZON MEDIANO </t>
  </si>
  <si>
    <t>UNIDAD DE 10 LTS COLOR NEGRO</t>
  </si>
  <si>
    <t>ROLLO DE 500 MTS  X 50 CM 
COLOR TRANSPARENTE</t>
  </si>
  <si>
    <t>RECOGEDOR BASURA PLÁSTICO CON MANGO</t>
  </si>
  <si>
    <t>PIN DE REPUESTO PARA PERFORADORAS INDUSTRIALES</t>
  </si>
  <si>
    <t>TINTA PARA SELLOS 28 C.C COLOR NEGRO</t>
  </si>
  <si>
    <t>PROMEDIO DE CONSUMO ANUAL</t>
  </si>
  <si>
    <t>PROMEDIO DE CONSUMOS PARA 2 AÑOS</t>
  </si>
  <si>
    <t>PUNTOS ASIGNADOS</t>
  </si>
  <si>
    <t>NOTA: LAS ESPECIFICACIONES, CANTIDADES Y PROMEDIOS DE CONSUMOS PUEDEN VARIAR DURANTE LA EJECUCIÓN DEL CONTRATO. POR TAL MOTIVO LA INFORMACION DADA ES UNA REFERENCIA PARA LA ESTRUCTURACION DE LAS PROPUESTAS POR PARTE  DE LOS OFERENTES. LOS VALORES OFERTADOS SE MANTEDRAN DURANTE LA VIGENCIA DEL CONTRATO</t>
  </si>
  <si>
    <t>UTILES Y PAPELERIA FORMAS</t>
  </si>
  <si>
    <r>
      <t xml:space="preserve">BOLSA COURIER CON BOLSILLO CAL </t>
    </r>
    <r>
      <rPr>
        <b/>
        <sz val="11"/>
        <color rgb="FFFF0000"/>
        <rFont val="Verdana"/>
        <family val="2"/>
      </rPr>
      <t xml:space="preserve">2 </t>
    </r>
    <r>
      <rPr>
        <b/>
        <sz val="11"/>
        <rFont val="Verdana"/>
        <family val="2"/>
      </rPr>
      <t>19CM*25CM BLANCA</t>
    </r>
  </si>
  <si>
    <r>
      <t xml:space="preserve">BOLSA COURIER CON BOLSILLO CAL </t>
    </r>
    <r>
      <rPr>
        <b/>
        <sz val="11"/>
        <color rgb="FFFF0000"/>
        <rFont val="Verdana"/>
        <family val="2"/>
      </rPr>
      <t>2</t>
    </r>
    <r>
      <rPr>
        <b/>
        <sz val="11"/>
        <rFont val="Verdana"/>
        <family val="2"/>
      </rPr>
      <t xml:space="preserve"> 29CM*38CM BLANCA</t>
    </r>
  </si>
  <si>
    <r>
      <t>Paquete *</t>
    </r>
    <r>
      <rPr>
        <sz val="11"/>
        <color rgb="FFFF0000"/>
        <rFont val="Verdana"/>
        <family val="2"/>
      </rPr>
      <t>6</t>
    </r>
    <r>
      <rPr>
        <sz val="11"/>
        <color theme="1"/>
        <rFont val="Verdana"/>
        <family val="2"/>
      </rPr>
      <t xml:space="preserve">  50*</t>
    </r>
    <r>
      <rPr>
        <sz val="11"/>
        <color rgb="FFFF0000"/>
        <rFont val="Verdana"/>
        <family val="2"/>
      </rPr>
      <t>70</t>
    </r>
    <r>
      <rPr>
        <sz val="11"/>
        <color theme="1"/>
        <rFont val="Verdana"/>
        <family val="2"/>
      </rPr>
      <t xml:space="preserve"> cm (medidas aproximadas)</t>
    </r>
  </si>
  <si>
    <t>Crema para pulir que da brillo y protege metales de todos los colores y también los cromados.</t>
  </si>
  <si>
    <t xml:space="preserve">
TAMAÑO FINAL: 140 mm ANCHO x 105 mm ALTO. APAISADA.
IMPRESIÓN:  INTERIOR 100 PAGINAS A 1 COLORES EN LA CARA.
TAPAS NO IMPRESO
PAPEL: 100% DE FIBRA DE CAÑA DE AZUCAR (BAGAZO), CON MATERIA PRIMA NATURAL, RENOVABLE, RECICLABLE Y 100% BIODEGRADABLE LIBRE DE BLANQUEADORES QUÍMICOS Y DE FLUOROQUÍMICOS INTERIOR DE 70 gr/m2g
TAPAS KRAFT ECOLOGICO DE 90 gr/m2.
ENCUADERNACIÓN: ENGOMADO MANUAL LIBRETA  CON NUMERACIÓN EN ROJO.
PRESENTACIÓN: LIBRETA (50 X 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</si>
</sst>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 #,##0_-;\-&quot;$&quot;\ * #,##0_-;_-&quot;$&quot;\ * &quot;-&quot;_-;_-@_-"/>
    <numFmt numFmtId="41" formatCode="_-* #,##0_-;\-* #,##0_-;_-* &quot;-&quot;_-;_-@_-"/>
  </numFmts>
  <fonts count="29" x14ac:knownFonts="1">
    <font>
      <sz val="11"/>
      <color theme="1"/>
      <name val="Calibri"/>
      <family val="2"/>
      <scheme val="minor"/>
    </font>
    <font>
      <sz val="11"/>
      <color theme="1"/>
      <name val="Calibri"/>
      <family val="2"/>
      <scheme val="minor"/>
    </font>
    <font>
      <b/>
      <sz val="8"/>
      <color theme="1"/>
      <name val="Tahoma"/>
      <family val="2"/>
    </font>
    <font>
      <sz val="8"/>
      <color theme="1"/>
      <name val="Tahoma"/>
      <family val="2"/>
    </font>
    <font>
      <b/>
      <sz val="8"/>
      <name val="Tahoma"/>
      <family val="2"/>
    </font>
    <font>
      <sz val="10"/>
      <name val="Arial"/>
      <family val="2"/>
    </font>
    <font>
      <sz val="8"/>
      <name val="Tahoma"/>
      <family val="2"/>
    </font>
    <font>
      <sz val="8"/>
      <color theme="1"/>
      <name val="Calibri"/>
      <family val="2"/>
      <scheme val="minor"/>
    </font>
    <font>
      <b/>
      <sz val="8"/>
      <color theme="0"/>
      <name val="Tahoma"/>
      <family val="2"/>
    </font>
    <font>
      <b/>
      <sz val="11"/>
      <color theme="1"/>
      <name val="Calibri"/>
      <family val="2"/>
      <scheme val="minor"/>
    </font>
    <font>
      <b/>
      <sz val="11"/>
      <color theme="0"/>
      <name val="Calibri"/>
      <family val="2"/>
      <scheme val="minor"/>
    </font>
    <font>
      <b/>
      <sz val="9"/>
      <color theme="0"/>
      <name val="Tahoma"/>
      <family val="2"/>
    </font>
    <font>
      <sz val="8"/>
      <name val="Calibri"/>
      <family val="2"/>
      <scheme val="minor"/>
    </font>
    <font>
      <sz val="11"/>
      <color theme="1"/>
      <name val="Verdana"/>
      <family val="2"/>
    </font>
    <font>
      <b/>
      <sz val="11"/>
      <color theme="1"/>
      <name val="Verdana"/>
      <family val="2"/>
    </font>
    <font>
      <b/>
      <sz val="11"/>
      <name val="Verdana"/>
      <family val="2"/>
    </font>
    <font>
      <sz val="11"/>
      <name val="Verdana"/>
      <family val="2"/>
    </font>
    <font>
      <sz val="9"/>
      <color rgb="FF000000"/>
      <name val="Gadugi"/>
      <family val="2"/>
    </font>
    <font>
      <sz val="9"/>
      <color theme="1"/>
      <name val="Gadugi"/>
      <family val="2"/>
    </font>
    <font>
      <sz val="8"/>
      <color rgb="FF000000"/>
      <name val="Gadugi"/>
      <family val="2"/>
    </font>
    <font>
      <b/>
      <sz val="9"/>
      <color theme="0"/>
      <name val="Gadugi"/>
      <family val="2"/>
    </font>
    <font>
      <b/>
      <sz val="8"/>
      <color theme="0"/>
      <name val="Gadugi"/>
      <family val="2"/>
    </font>
    <font>
      <b/>
      <sz val="12"/>
      <color theme="1"/>
      <name val="Calibri"/>
      <family val="2"/>
      <scheme val="minor"/>
    </font>
    <font>
      <b/>
      <sz val="12"/>
      <color theme="0"/>
      <name val="Tahoma"/>
      <family val="2"/>
    </font>
    <font>
      <b/>
      <sz val="14"/>
      <color theme="1"/>
      <name val="Calibri"/>
      <family val="2"/>
      <scheme val="minor"/>
    </font>
    <font>
      <sz val="12"/>
      <color theme="1"/>
      <name val="Calibri"/>
      <family val="2"/>
      <scheme val="minor"/>
    </font>
    <font>
      <sz val="11"/>
      <color rgb="FFFF0000"/>
      <name val="Calibri"/>
      <family val="2"/>
      <scheme val="minor"/>
    </font>
    <font>
      <b/>
      <sz val="11"/>
      <color rgb="FFFF0000"/>
      <name val="Verdana"/>
      <family val="2"/>
    </font>
    <font>
      <sz val="11"/>
      <color rgb="FFFF0000"/>
      <name val="Verdana"/>
      <family val="2"/>
    </font>
  </fonts>
  <fills count="16">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2"/>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rgb="FF7030A0"/>
        <bgColor indexed="64"/>
      </patternFill>
    </fill>
    <fill>
      <patternFill patternType="solid">
        <fgColor rgb="FF4A206A"/>
        <bgColor indexed="64"/>
      </patternFill>
    </fill>
    <fill>
      <patternFill patternType="solid">
        <fgColor rgb="FFFFFFFF"/>
        <bgColor indexed="64"/>
      </patternFill>
    </fill>
    <fill>
      <patternFill patternType="solid">
        <fgColor rgb="FF002060"/>
        <bgColor indexed="64"/>
      </patternFill>
    </fill>
    <fill>
      <patternFill patternType="solid">
        <fgColor theme="2" tint="-9.9978637043366805E-2"/>
        <bgColor indexed="64"/>
      </patternFill>
    </fill>
    <fill>
      <patternFill patternType="solid">
        <fgColor theme="8" tint="-0.249977111117893"/>
        <bgColor indexed="64"/>
      </patternFill>
    </fill>
    <fill>
      <patternFill patternType="solid">
        <fgColor rgb="FF92D050"/>
        <bgColor indexed="64"/>
      </patternFill>
    </fill>
    <fill>
      <patternFill patternType="solid">
        <fgColor theme="7" tint="0.79998168889431442"/>
        <bgColor indexed="64"/>
      </patternFill>
    </fill>
  </fills>
  <borders count="14">
    <border>
      <left/>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bottom style="thin">
        <color indexed="64"/>
      </bottom>
      <diagonal/>
    </border>
    <border>
      <left style="medium">
        <color indexed="64"/>
      </left>
      <right style="medium">
        <color indexed="64"/>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5">
    <xf numFmtId="0" fontId="0" fillId="0" borderId="0"/>
    <xf numFmtId="42" fontId="1" fillId="0" borderId="0" applyFont="0" applyFill="0" applyBorder="0" applyAlignment="0" applyProtection="0"/>
    <xf numFmtId="0" fontId="5" fillId="0" borderId="0"/>
    <xf numFmtId="0" fontId="5" fillId="0" borderId="0"/>
    <xf numFmtId="41" fontId="1" fillId="0" borderId="0" applyFont="0" applyFill="0" applyBorder="0" applyAlignment="0" applyProtection="0"/>
  </cellStyleXfs>
  <cellXfs count="162">
    <xf numFmtId="0" fontId="0" fillId="0" borderId="0" xfId="0"/>
    <xf numFmtId="0" fontId="3" fillId="0" borderId="0" xfId="0" applyFont="1" applyAlignment="1" applyProtection="1">
      <alignment horizontal="center" vertical="center"/>
      <protection locked="0"/>
    </xf>
    <xf numFmtId="0" fontId="2" fillId="0" borderId="0" xfId="0" applyFont="1" applyProtection="1">
      <protection locked="0"/>
    </xf>
    <xf numFmtId="0" fontId="3" fillId="0" borderId="0" xfId="0" applyFont="1" applyProtection="1">
      <protection locked="0"/>
    </xf>
    <xf numFmtId="0" fontId="3" fillId="0" borderId="0" xfId="0" applyFont="1" applyAlignment="1" applyProtection="1">
      <alignment horizontal="center"/>
      <protection locked="0"/>
    </xf>
    <xf numFmtId="0" fontId="3" fillId="0" borderId="0" xfId="0" applyFont="1" applyAlignment="1" applyProtection="1">
      <alignment vertical="center"/>
      <protection locked="0"/>
    </xf>
    <xf numFmtId="42" fontId="3" fillId="0" borderId="2" xfId="1" applyFont="1" applyBorder="1" applyAlignment="1" applyProtection="1">
      <alignment horizontal="center" vertical="center"/>
      <protection locked="0"/>
    </xf>
    <xf numFmtId="9" fontId="3" fillId="0" borderId="2" xfId="0" applyNumberFormat="1" applyFont="1" applyBorder="1" applyAlignment="1" applyProtection="1">
      <alignment horizontal="center" vertical="center"/>
      <protection locked="0"/>
    </xf>
    <xf numFmtId="42" fontId="3" fillId="0" borderId="0" xfId="1" applyFont="1" applyProtection="1">
      <protection locked="0"/>
    </xf>
    <xf numFmtId="1" fontId="3" fillId="0" borderId="0" xfId="0" applyNumberFormat="1" applyFont="1" applyAlignment="1" applyProtection="1">
      <alignment horizontal="center" vertical="center"/>
      <protection locked="0"/>
    </xf>
    <xf numFmtId="42" fontId="3" fillId="0" borderId="2" xfId="1" applyFont="1" applyBorder="1" applyAlignment="1" applyProtection="1">
      <alignment vertical="center"/>
      <protection locked="0"/>
    </xf>
    <xf numFmtId="0" fontId="3" fillId="0" borderId="2" xfId="0" applyFont="1" applyBorder="1" applyAlignment="1" applyProtection="1">
      <alignment vertical="center"/>
      <protection locked="0"/>
    </xf>
    <xf numFmtId="1" fontId="2" fillId="4" borderId="2" xfId="1" applyNumberFormat="1" applyFont="1" applyFill="1" applyBorder="1" applyAlignment="1" applyProtection="1">
      <alignment horizontal="center" vertical="center"/>
    </xf>
    <xf numFmtId="0" fontId="2" fillId="0" borderId="0" xfId="0" applyFont="1" applyAlignment="1" applyProtection="1">
      <alignment horizontal="center"/>
      <protection locked="0"/>
    </xf>
    <xf numFmtId="0" fontId="0" fillId="0" borderId="0" xfId="0" applyProtection="1">
      <protection locked="0"/>
    </xf>
    <xf numFmtId="0" fontId="0" fillId="0" borderId="0" xfId="0" applyAlignment="1" applyProtection="1">
      <alignment horizontal="center" vertical="center"/>
      <protection locked="0"/>
    </xf>
    <xf numFmtId="9" fontId="3" fillId="0" borderId="2" xfId="0" applyNumberFormat="1" applyFont="1" applyBorder="1" applyAlignment="1" applyProtection="1">
      <alignment vertical="center"/>
      <protection locked="0"/>
    </xf>
    <xf numFmtId="0" fontId="9" fillId="0" borderId="0" xfId="0" applyFont="1" applyAlignment="1" applyProtection="1">
      <alignment horizontal="center" vertical="center"/>
      <protection locked="0"/>
    </xf>
    <xf numFmtId="41" fontId="2" fillId="6" borderId="2" xfId="4" applyFont="1" applyFill="1" applyBorder="1" applyAlignment="1" applyProtection="1">
      <alignment horizontal="center" vertical="center"/>
    </xf>
    <xf numFmtId="1" fontId="0" fillId="0" borderId="0" xfId="1" applyNumberFormat="1" applyFont="1" applyAlignment="1" applyProtection="1">
      <alignment horizontal="center"/>
      <protection locked="0"/>
    </xf>
    <xf numFmtId="0" fontId="0" fillId="0" borderId="2" xfId="0" applyBorder="1" applyProtection="1">
      <protection locked="0"/>
    </xf>
    <xf numFmtId="42" fontId="7" fillId="0" borderId="2" xfId="1" applyFont="1" applyBorder="1" applyAlignment="1" applyProtection="1">
      <alignment vertical="center"/>
      <protection locked="0"/>
    </xf>
    <xf numFmtId="9" fontId="7" fillId="0" borderId="2" xfId="0" applyNumberFormat="1" applyFont="1" applyBorder="1" applyAlignment="1" applyProtection="1">
      <alignment vertical="center"/>
      <protection locked="0"/>
    </xf>
    <xf numFmtId="0" fontId="0" fillId="2" borderId="0" xfId="0" applyFill="1" applyProtection="1">
      <protection locked="0"/>
    </xf>
    <xf numFmtId="0" fontId="0" fillId="0" borderId="0" xfId="0" applyAlignment="1" applyProtection="1">
      <alignment horizontal="center"/>
      <protection locked="0"/>
    </xf>
    <xf numFmtId="1" fontId="7" fillId="5" borderId="2" xfId="1" applyNumberFormat="1" applyFont="1" applyFill="1" applyBorder="1" applyAlignment="1" applyProtection="1">
      <alignment horizontal="center" vertical="center"/>
    </xf>
    <xf numFmtId="0" fontId="0" fillId="2" borderId="0" xfId="0" applyFill="1"/>
    <xf numFmtId="0" fontId="24" fillId="2" borderId="0" xfId="0" applyFont="1" applyFill="1" applyAlignment="1">
      <alignment horizontal="center"/>
    </xf>
    <xf numFmtId="0" fontId="25" fillId="2" borderId="0" xfId="0" applyFont="1" applyFill="1" applyAlignment="1">
      <alignment wrapText="1"/>
    </xf>
    <xf numFmtId="0" fontId="0" fillId="0" borderId="2" xfId="0" applyBorder="1"/>
    <xf numFmtId="0" fontId="0" fillId="0" borderId="0" xfId="0" applyAlignment="1">
      <alignment horizontal="center"/>
    </xf>
    <xf numFmtId="0" fontId="21" fillId="9" borderId="8" xfId="0" applyFont="1" applyFill="1" applyBorder="1" applyAlignment="1">
      <alignment horizontal="center" vertical="center"/>
    </xf>
    <xf numFmtId="0" fontId="21" fillId="9" borderId="6" xfId="0" applyFont="1" applyFill="1" applyBorder="1" applyAlignment="1">
      <alignment horizontal="center" vertical="center"/>
    </xf>
    <xf numFmtId="0" fontId="21" fillId="9" borderId="7" xfId="0" applyFont="1" applyFill="1" applyBorder="1" applyAlignment="1">
      <alignment horizontal="center" vertical="center"/>
    </xf>
    <xf numFmtId="0" fontId="19" fillId="10" borderId="6" xfId="0" applyFont="1" applyFill="1" applyBorder="1" applyAlignment="1">
      <alignment horizontal="center" vertical="center"/>
    </xf>
    <xf numFmtId="0" fontId="19" fillId="10" borderId="5" xfId="0" applyFont="1" applyFill="1" applyBorder="1" applyAlignment="1">
      <alignment horizontal="center" vertical="center"/>
    </xf>
    <xf numFmtId="0" fontId="19" fillId="10" borderId="5" xfId="0" applyFont="1" applyFill="1" applyBorder="1" applyAlignment="1">
      <alignment vertical="center"/>
    </xf>
    <xf numFmtId="0" fontId="19" fillId="0" borderId="4" xfId="0" applyFont="1" applyBorder="1" applyAlignment="1">
      <alignment horizontal="center" vertical="center"/>
    </xf>
    <xf numFmtId="0" fontId="19" fillId="0" borderId="5" xfId="0" applyFont="1" applyBorder="1" applyAlignment="1">
      <alignment horizontal="center" vertical="center"/>
    </xf>
    <xf numFmtId="0" fontId="19" fillId="0" borderId="5" xfId="0" applyFont="1" applyBorder="1" applyAlignment="1">
      <alignment vertical="center"/>
    </xf>
    <xf numFmtId="0" fontId="19" fillId="10" borderId="4" xfId="0" applyFont="1" applyFill="1" applyBorder="1" applyAlignment="1">
      <alignment horizontal="center" vertical="center"/>
    </xf>
    <xf numFmtId="0" fontId="0" fillId="0" borderId="0" xfId="0" applyAlignment="1">
      <alignment vertical="center" wrapText="1"/>
    </xf>
    <xf numFmtId="0" fontId="17" fillId="10" borderId="4" xfId="0" applyFont="1" applyFill="1" applyBorder="1" applyAlignment="1">
      <alignment vertical="center"/>
    </xf>
    <xf numFmtId="0" fontId="17" fillId="10" borderId="5" xfId="0" applyFont="1" applyFill="1" applyBorder="1" applyAlignment="1">
      <alignment vertical="center"/>
    </xf>
    <xf numFmtId="0" fontId="17" fillId="0" borderId="4" xfId="0" applyFont="1" applyBorder="1" applyAlignment="1">
      <alignment vertical="center"/>
    </xf>
    <xf numFmtId="0" fontId="17" fillId="10" borderId="6" xfId="0" applyFont="1" applyFill="1" applyBorder="1" applyAlignment="1">
      <alignment vertical="center"/>
    </xf>
    <xf numFmtId="0" fontId="17" fillId="10" borderId="7" xfId="0" applyFont="1" applyFill="1" applyBorder="1" applyAlignment="1">
      <alignment vertical="center"/>
    </xf>
    <xf numFmtId="0" fontId="18" fillId="10" borderId="4" xfId="0" applyFont="1" applyFill="1" applyBorder="1" applyAlignment="1">
      <alignment vertical="center"/>
    </xf>
    <xf numFmtId="0" fontId="8" fillId="14" borderId="3" xfId="0" applyFont="1" applyFill="1" applyBorder="1" applyAlignment="1" applyProtection="1">
      <alignment horizontal="center" vertical="center" wrapText="1"/>
      <protection locked="0"/>
    </xf>
    <xf numFmtId="0" fontId="3" fillId="0" borderId="12" xfId="0" applyFont="1" applyBorder="1" applyAlignment="1" applyProtection="1">
      <alignment vertical="center"/>
      <protection locked="0"/>
    </xf>
    <xf numFmtId="0" fontId="0" fillId="0" borderId="12" xfId="0" applyBorder="1" applyProtection="1">
      <protection locked="0"/>
    </xf>
    <xf numFmtId="0" fontId="10" fillId="9" borderId="2" xfId="0" applyFont="1" applyFill="1" applyBorder="1" applyAlignment="1">
      <alignment horizontal="center" vertical="center"/>
    </xf>
    <xf numFmtId="0" fontId="8" fillId="9" borderId="1" xfId="0" applyFont="1" applyFill="1" applyBorder="1" applyAlignment="1">
      <alignment horizontal="center" vertical="center" wrapText="1"/>
    </xf>
    <xf numFmtId="1" fontId="0" fillId="0" borderId="2" xfId="0" applyNumberFormat="1" applyBorder="1"/>
    <xf numFmtId="0" fontId="10" fillId="9" borderId="2" xfId="0" applyFont="1" applyFill="1" applyBorder="1"/>
    <xf numFmtId="0" fontId="3" fillId="0" borderId="0" xfId="0" applyFont="1" applyAlignment="1">
      <alignment horizontal="center" vertical="center"/>
    </xf>
    <xf numFmtId="0" fontId="2" fillId="0" borderId="0" xfId="0" applyFont="1"/>
    <xf numFmtId="0" fontId="3" fillId="0" borderId="0" xfId="0" applyFont="1"/>
    <xf numFmtId="0" fontId="3" fillId="0" borderId="0" xfId="0" applyFont="1" applyAlignment="1">
      <alignment horizontal="center"/>
    </xf>
    <xf numFmtId="0" fontId="23" fillId="0" borderId="0" xfId="0" applyFont="1" applyAlignment="1">
      <alignment vertical="center"/>
    </xf>
    <xf numFmtId="0" fontId="8" fillId="9" borderId="2" xfId="0" applyFont="1" applyFill="1" applyBorder="1" applyAlignment="1">
      <alignment horizontal="center" vertical="center" wrapText="1"/>
    </xf>
    <xf numFmtId="0" fontId="8" fillId="9" borderId="3" xfId="0" applyFont="1" applyFill="1" applyBorder="1" applyAlignment="1">
      <alignment horizontal="center" vertical="center" wrapText="1"/>
    </xf>
    <xf numFmtId="0" fontId="8" fillId="8" borderId="10" xfId="0" applyFont="1" applyFill="1" applyBorder="1" applyAlignment="1">
      <alignment horizontal="center" vertical="center" wrapText="1"/>
    </xf>
    <xf numFmtId="0" fontId="8" fillId="11" borderId="3" xfId="0" applyFont="1" applyFill="1" applyBorder="1" applyAlignment="1">
      <alignment horizontal="center" vertical="center" wrapText="1"/>
    </xf>
    <xf numFmtId="0" fontId="8" fillId="13" borderId="3" xfId="0" applyFont="1" applyFill="1" applyBorder="1" applyAlignment="1">
      <alignment horizontal="center" vertical="center" wrapText="1"/>
    </xf>
    <xf numFmtId="0" fontId="8" fillId="8" borderId="3" xfId="0" applyFont="1" applyFill="1" applyBorder="1" applyAlignment="1">
      <alignment horizontal="center" vertical="center" wrapText="1"/>
    </xf>
    <xf numFmtId="0" fontId="3" fillId="0" borderId="0" xfId="0" applyFont="1" applyAlignment="1">
      <alignment vertical="center"/>
    </xf>
    <xf numFmtId="0" fontId="13" fillId="0" borderId="2" xfId="0" applyFont="1" applyBorder="1" applyAlignment="1">
      <alignment horizontal="center" vertical="center"/>
    </xf>
    <xf numFmtId="0" fontId="14" fillId="0" borderId="2" xfId="0" applyFont="1" applyBorder="1" applyAlignment="1">
      <alignment horizontal="center" vertical="center" wrapText="1"/>
    </xf>
    <xf numFmtId="0" fontId="13" fillId="2" borderId="2" xfId="0" applyFont="1" applyFill="1" applyBorder="1" applyAlignment="1">
      <alignment horizontal="center" vertical="center" wrapText="1"/>
    </xf>
    <xf numFmtId="3" fontId="13" fillId="0" borderId="2" xfId="0" applyNumberFormat="1" applyFont="1" applyBorder="1" applyAlignment="1">
      <alignment horizontal="center" vertical="center" wrapText="1"/>
    </xf>
    <xf numFmtId="0" fontId="3" fillId="2" borderId="2" xfId="0" applyFont="1" applyFill="1" applyBorder="1" applyAlignment="1">
      <alignment horizontal="center" vertical="center"/>
    </xf>
    <xf numFmtId="3" fontId="3" fillId="2" borderId="2" xfId="0" applyNumberFormat="1" applyFont="1" applyFill="1" applyBorder="1" applyAlignment="1">
      <alignment horizontal="center" vertical="center"/>
    </xf>
    <xf numFmtId="1" fontId="3" fillId="7" borderId="2" xfId="0" applyNumberFormat="1" applyFont="1" applyFill="1" applyBorder="1" applyAlignment="1">
      <alignment horizontal="center" vertical="center"/>
    </xf>
    <xf numFmtId="0" fontId="3" fillId="7" borderId="2" xfId="0" applyFont="1" applyFill="1" applyBorder="1" applyAlignment="1">
      <alignment horizontal="center" vertical="center"/>
    </xf>
    <xf numFmtId="3" fontId="3" fillId="5" borderId="2" xfId="0" applyNumberFormat="1" applyFont="1" applyFill="1" applyBorder="1" applyAlignment="1">
      <alignment horizontal="center" vertical="center"/>
    </xf>
    <xf numFmtId="1" fontId="2" fillId="4" borderId="2" xfId="0" applyNumberFormat="1" applyFont="1" applyFill="1" applyBorder="1" applyAlignment="1">
      <alignment horizontal="center" vertical="center"/>
    </xf>
    <xf numFmtId="42" fontId="3" fillId="0" borderId="2" xfId="1" applyFont="1" applyBorder="1" applyAlignment="1" applyProtection="1">
      <alignment horizontal="center" vertical="center"/>
    </xf>
    <xf numFmtId="42" fontId="3" fillId="0" borderId="2" xfId="0" applyNumberFormat="1" applyFont="1" applyBorder="1" applyAlignment="1">
      <alignment horizontal="center" vertical="center"/>
    </xf>
    <xf numFmtId="0" fontId="3" fillId="0" borderId="2" xfId="0" applyFont="1" applyBorder="1" applyAlignment="1">
      <alignment horizontal="center" vertical="center"/>
    </xf>
    <xf numFmtId="0" fontId="15" fillId="0" borderId="2" xfId="0" applyFont="1" applyBorder="1" applyAlignment="1">
      <alignment horizontal="center" vertical="center" wrapText="1"/>
    </xf>
    <xf numFmtId="0" fontId="13" fillId="2" borderId="2" xfId="0" applyFont="1" applyFill="1" applyBorder="1" applyAlignment="1">
      <alignment horizontal="center" vertical="top" wrapText="1"/>
    </xf>
    <xf numFmtId="3" fontId="13" fillId="0" borderId="2" xfId="0" applyNumberFormat="1" applyFont="1" applyBorder="1" applyAlignment="1">
      <alignment horizontal="center" vertical="top" wrapText="1"/>
    </xf>
    <xf numFmtId="3" fontId="13" fillId="0" borderId="2" xfId="0" applyNumberFormat="1" applyFont="1" applyBorder="1" applyAlignment="1">
      <alignment horizontal="center" vertical="center"/>
    </xf>
    <xf numFmtId="3" fontId="14" fillId="0" borderId="2" xfId="0" applyNumberFormat="1" applyFont="1" applyBorder="1" applyAlignment="1">
      <alignment horizontal="center" vertical="center"/>
    </xf>
    <xf numFmtId="0" fontId="13" fillId="0" borderId="2" xfId="0" applyFont="1" applyBorder="1" applyAlignment="1">
      <alignment horizontal="center" vertical="center" wrapText="1"/>
    </xf>
    <xf numFmtId="42" fontId="3" fillId="0" borderId="0" xfId="1" applyFont="1" applyProtection="1"/>
    <xf numFmtId="42" fontId="2" fillId="4" borderId="2" xfId="0" applyNumberFormat="1" applyFont="1" applyFill="1" applyBorder="1"/>
    <xf numFmtId="1" fontId="2" fillId="4" borderId="2" xfId="0" applyNumberFormat="1" applyFont="1" applyFill="1" applyBorder="1" applyAlignment="1">
      <alignment horizontal="center"/>
    </xf>
    <xf numFmtId="0" fontId="3" fillId="5" borderId="0" xfId="0" applyFont="1" applyFill="1" applyAlignment="1">
      <alignment horizontal="center"/>
    </xf>
    <xf numFmtId="1" fontId="8" fillId="8" borderId="1" xfId="0" applyNumberFormat="1" applyFont="1" applyFill="1" applyBorder="1" applyAlignment="1">
      <alignment horizontal="center" vertical="center" wrapText="1"/>
    </xf>
    <xf numFmtId="1" fontId="3" fillId="5" borderId="2" xfId="0" applyNumberFormat="1" applyFont="1" applyFill="1" applyBorder="1" applyAlignment="1">
      <alignment horizontal="center" vertical="center"/>
    </xf>
    <xf numFmtId="0" fontId="14" fillId="7" borderId="2" xfId="0" applyFont="1" applyFill="1" applyBorder="1" applyAlignment="1">
      <alignment horizontal="center" vertical="center" wrapText="1"/>
    </xf>
    <xf numFmtId="1" fontId="3" fillId="0" borderId="2" xfId="0" applyNumberFormat="1" applyFont="1" applyBorder="1" applyAlignment="1">
      <alignment horizontal="center" vertical="center"/>
    </xf>
    <xf numFmtId="0" fontId="3" fillId="5" borderId="2" xfId="0" applyFont="1" applyFill="1" applyBorder="1" applyAlignment="1">
      <alignment horizontal="center" vertical="center"/>
    </xf>
    <xf numFmtId="0" fontId="2" fillId="4" borderId="2" xfId="0" applyFont="1" applyFill="1" applyBorder="1" applyAlignment="1">
      <alignment horizontal="center" vertical="center"/>
    </xf>
    <xf numFmtId="0" fontId="13" fillId="0" borderId="2" xfId="0" applyFont="1" applyBorder="1" applyAlignment="1">
      <alignment horizontal="left" vertical="center" wrapText="1"/>
    </xf>
    <xf numFmtId="0" fontId="13" fillId="0" borderId="2" xfId="0" applyFont="1" applyBorder="1" applyAlignment="1">
      <alignment vertical="center" wrapText="1"/>
    </xf>
    <xf numFmtId="0" fontId="13" fillId="0" borderId="2" xfId="0" applyFont="1" applyBorder="1" applyAlignment="1">
      <alignment horizontal="left" vertical="top" wrapText="1"/>
    </xf>
    <xf numFmtId="0" fontId="13" fillId="2" borderId="2" xfId="0" applyFont="1" applyFill="1" applyBorder="1" applyAlignment="1">
      <alignment horizontal="left" vertical="center" wrapText="1"/>
    </xf>
    <xf numFmtId="1" fontId="3" fillId="0" borderId="0" xfId="0" applyNumberFormat="1" applyFont="1" applyAlignment="1">
      <alignment horizontal="center" vertical="center"/>
    </xf>
    <xf numFmtId="1" fontId="3" fillId="0" borderId="0" xfId="0" applyNumberFormat="1" applyFont="1"/>
    <xf numFmtId="42" fontId="3" fillId="0" borderId="2" xfId="1" applyFont="1" applyBorder="1" applyAlignment="1" applyProtection="1">
      <alignment vertical="center"/>
    </xf>
    <xf numFmtId="42" fontId="3" fillId="0" borderId="2" xfId="0" applyNumberFormat="1" applyFont="1" applyBorder="1" applyAlignment="1">
      <alignment vertical="center"/>
    </xf>
    <xf numFmtId="0" fontId="3" fillId="0" borderId="2" xfId="0" applyFont="1" applyBorder="1" applyAlignment="1">
      <alignment vertical="center"/>
    </xf>
    <xf numFmtId="0" fontId="8" fillId="8" borderId="1" xfId="0" applyFont="1" applyFill="1" applyBorder="1" applyAlignment="1">
      <alignment horizontal="center" vertical="center" wrapText="1"/>
    </xf>
    <xf numFmtId="0" fontId="14" fillId="0" borderId="2" xfId="3" applyFont="1" applyBorder="1" applyAlignment="1">
      <alignment horizontal="center" vertical="center" wrapText="1"/>
    </xf>
    <xf numFmtId="0" fontId="16" fillId="0" borderId="2" xfId="2" applyFont="1" applyBorder="1" applyAlignment="1">
      <alignment horizontal="center" vertical="center" wrapText="1"/>
    </xf>
    <xf numFmtId="0" fontId="8" fillId="8" borderId="2" xfId="0" applyFont="1" applyFill="1" applyBorder="1" applyAlignment="1">
      <alignment horizontal="center" vertical="center" wrapText="1"/>
    </xf>
    <xf numFmtId="42" fontId="2" fillId="4" borderId="3" xfId="0" applyNumberFormat="1" applyFont="1" applyFill="1" applyBorder="1"/>
    <xf numFmtId="1" fontId="2" fillId="4" borderId="3" xfId="0" applyNumberFormat="1" applyFont="1" applyFill="1" applyBorder="1" applyAlignment="1">
      <alignment horizontal="center" vertical="center"/>
    </xf>
    <xf numFmtId="0" fontId="2" fillId="2" borderId="2" xfId="0" applyFont="1" applyFill="1" applyBorder="1" applyAlignment="1">
      <alignment horizontal="center" vertical="center"/>
    </xf>
    <xf numFmtId="0" fontId="4" fillId="2" borderId="2" xfId="3" applyFont="1" applyFill="1" applyBorder="1" applyAlignment="1">
      <alignment horizontal="center" vertical="center" wrapText="1"/>
    </xf>
    <xf numFmtId="0" fontId="6" fillId="0" borderId="2" xfId="2" applyFont="1" applyBorder="1" applyAlignment="1">
      <alignment horizontal="left" vertical="center" wrapText="1"/>
    </xf>
    <xf numFmtId="0" fontId="6" fillId="0" borderId="2" xfId="2" applyFont="1" applyBorder="1" applyAlignment="1">
      <alignment horizontal="center" vertical="center" wrapText="1"/>
    </xf>
    <xf numFmtId="0" fontId="3" fillId="5" borderId="2" xfId="0" applyFont="1" applyFill="1" applyBorder="1" applyAlignment="1">
      <alignment horizontal="left" vertical="center" indent="2"/>
    </xf>
    <xf numFmtId="0" fontId="3" fillId="0" borderId="2" xfId="0" applyFont="1" applyBorder="1" applyAlignment="1">
      <alignment horizontal="left" vertical="center" wrapText="1"/>
    </xf>
    <xf numFmtId="3" fontId="3" fillId="0" borderId="2" xfId="0" applyNumberFormat="1" applyFont="1" applyBorder="1" applyAlignment="1">
      <alignment horizontal="center" vertical="center"/>
    </xf>
    <xf numFmtId="3" fontId="3" fillId="7" borderId="2" xfId="0" applyNumberFormat="1" applyFont="1" applyFill="1" applyBorder="1" applyAlignment="1">
      <alignment horizontal="center" vertical="center"/>
    </xf>
    <xf numFmtId="0" fontId="2" fillId="0" borderId="2" xfId="0" applyFont="1" applyBorder="1" applyAlignment="1">
      <alignment horizontal="center" vertical="center"/>
    </xf>
    <xf numFmtId="0" fontId="4" fillId="0" borderId="2" xfId="3" applyFont="1" applyBorder="1" applyAlignment="1">
      <alignment horizontal="center" vertical="center" wrapText="1"/>
    </xf>
    <xf numFmtId="0" fontId="3" fillId="2" borderId="2" xfId="0" applyFont="1" applyFill="1" applyBorder="1" applyAlignment="1">
      <alignment horizontal="left" vertical="center" wrapText="1"/>
    </xf>
    <xf numFmtId="0" fontId="6" fillId="2" borderId="2" xfId="2" applyFont="1" applyFill="1" applyBorder="1" applyAlignment="1">
      <alignment horizontal="center" vertical="center" wrapText="1"/>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wrapText="1"/>
    </xf>
    <xf numFmtId="0" fontId="0" fillId="0" borderId="0" xfId="0" applyAlignment="1">
      <alignment horizontal="center" vertical="center"/>
    </xf>
    <xf numFmtId="0" fontId="9" fillId="0" borderId="0" xfId="0" applyFont="1" applyAlignment="1">
      <alignment horizontal="center" vertical="center"/>
    </xf>
    <xf numFmtId="0" fontId="0" fillId="0" borderId="2" xfId="0" applyBorder="1" applyAlignment="1">
      <alignment horizontal="center" vertical="center"/>
    </xf>
    <xf numFmtId="42" fontId="0" fillId="12" borderId="2" xfId="0" applyNumberFormat="1" applyFill="1" applyBorder="1"/>
    <xf numFmtId="0" fontId="11" fillId="9" borderId="2" xfId="0" applyFont="1" applyFill="1" applyBorder="1" applyAlignment="1">
      <alignment horizontal="center" vertical="center" wrapText="1"/>
    </xf>
    <xf numFmtId="0" fontId="7" fillId="0" borderId="2" xfId="0" applyFont="1" applyBorder="1" applyAlignment="1">
      <alignment horizontal="center" vertical="center"/>
    </xf>
    <xf numFmtId="3" fontId="7" fillId="0" borderId="2" xfId="0" applyNumberFormat="1" applyFont="1" applyBorder="1" applyAlignment="1">
      <alignment horizontal="center" vertical="center"/>
    </xf>
    <xf numFmtId="3" fontId="7" fillId="7" borderId="2" xfId="0" applyNumberFormat="1" applyFont="1" applyFill="1" applyBorder="1" applyAlignment="1">
      <alignment horizontal="center" vertical="center"/>
    </xf>
    <xf numFmtId="3" fontId="7" fillId="6" borderId="2" xfId="0" applyNumberFormat="1" applyFont="1" applyFill="1" applyBorder="1" applyAlignment="1">
      <alignment horizontal="center" vertical="center"/>
    </xf>
    <xf numFmtId="0" fontId="7" fillId="7" borderId="2" xfId="0" applyFont="1" applyFill="1" applyBorder="1" applyAlignment="1">
      <alignment horizontal="center" vertical="center"/>
    </xf>
    <xf numFmtId="1" fontId="0" fillId="0" borderId="0" xfId="1" applyNumberFormat="1" applyFont="1" applyAlignment="1" applyProtection="1">
      <alignment horizontal="center"/>
    </xf>
    <xf numFmtId="42" fontId="7" fillId="0" borderId="2" xfId="0" applyNumberFormat="1" applyFont="1" applyBorder="1" applyAlignment="1">
      <alignment vertical="center"/>
    </xf>
    <xf numFmtId="42" fontId="7" fillId="0" borderId="2" xfId="1" applyFont="1" applyBorder="1" applyAlignment="1" applyProtection="1">
      <alignment vertical="center"/>
    </xf>
    <xf numFmtId="0" fontId="7" fillId="0" borderId="2" xfId="0" applyFont="1" applyBorder="1" applyAlignment="1">
      <alignment horizontal="center" vertical="center" wrapText="1"/>
    </xf>
    <xf numFmtId="0" fontId="26" fillId="0" borderId="0" xfId="0" applyFont="1" applyProtection="1">
      <protection locked="0"/>
    </xf>
    <xf numFmtId="0" fontId="13" fillId="15" borderId="2" xfId="0" applyFont="1" applyFill="1" applyBorder="1" applyAlignment="1">
      <alignment horizontal="center" vertical="center"/>
    </xf>
    <xf numFmtId="0" fontId="14" fillId="15" borderId="2" xfId="0" applyFont="1" applyFill="1" applyBorder="1" applyAlignment="1">
      <alignment horizontal="center" vertical="center" wrapText="1"/>
    </xf>
    <xf numFmtId="3" fontId="13" fillId="15" borderId="2" xfId="0" applyNumberFormat="1" applyFont="1" applyFill="1" applyBorder="1" applyAlignment="1">
      <alignment horizontal="center" vertical="center"/>
    </xf>
    <xf numFmtId="3" fontId="28" fillId="15" borderId="2" xfId="0" applyNumberFormat="1" applyFont="1" applyFill="1" applyBorder="1" applyAlignment="1">
      <alignment horizontal="center" vertical="center" wrapText="1"/>
    </xf>
    <xf numFmtId="0" fontId="15" fillId="15" borderId="2" xfId="0" applyFont="1" applyFill="1" applyBorder="1" applyAlignment="1">
      <alignment horizontal="center" vertical="center" wrapText="1"/>
    </xf>
    <xf numFmtId="0" fontId="13" fillId="15" borderId="2" xfId="0" applyFont="1" applyFill="1" applyBorder="1" applyAlignment="1">
      <alignment horizontal="center" vertical="center" wrapText="1"/>
    </xf>
    <xf numFmtId="0" fontId="2" fillId="2" borderId="2" xfId="3" applyFont="1" applyFill="1" applyBorder="1" applyAlignment="1">
      <alignment horizontal="center" vertical="center" wrapText="1"/>
    </xf>
    <xf numFmtId="0" fontId="3" fillId="0" borderId="2" xfId="2" applyFont="1" applyBorder="1" applyAlignment="1">
      <alignment horizontal="center" vertical="center" wrapText="1"/>
    </xf>
    <xf numFmtId="0" fontId="3" fillId="0" borderId="2" xfId="2" applyFont="1" applyBorder="1" applyAlignment="1">
      <alignment horizontal="left" vertical="center" wrapText="1"/>
    </xf>
    <xf numFmtId="0" fontId="2" fillId="0" borderId="2" xfId="0" applyFont="1" applyBorder="1" applyAlignment="1">
      <alignment horizontal="center" vertical="center" wrapText="1"/>
    </xf>
    <xf numFmtId="0" fontId="22" fillId="0" borderId="0" xfId="0" applyFont="1" applyAlignment="1">
      <alignment horizontal="center"/>
    </xf>
    <xf numFmtId="0" fontId="20" fillId="9" borderId="1" xfId="0" applyFont="1" applyFill="1" applyBorder="1" applyAlignment="1">
      <alignment horizontal="center" vertical="center"/>
    </xf>
    <xf numFmtId="0" fontId="20" fillId="9" borderId="4" xfId="0" applyFont="1" applyFill="1" applyBorder="1" applyAlignment="1">
      <alignment horizontal="center" vertical="center"/>
    </xf>
    <xf numFmtId="0" fontId="9" fillId="0" borderId="0" xfId="0" applyFont="1" applyAlignment="1">
      <alignment horizontal="center"/>
    </xf>
    <xf numFmtId="0" fontId="23" fillId="0" borderId="11" xfId="0" applyFont="1" applyBorder="1" applyAlignment="1">
      <alignment horizontal="center" vertical="center"/>
    </xf>
    <xf numFmtId="0" fontId="23" fillId="0" borderId="9" xfId="0" applyFont="1" applyBorder="1" applyAlignment="1">
      <alignment horizontal="center" vertical="center"/>
    </xf>
    <xf numFmtId="0" fontId="23" fillId="0" borderId="2" xfId="0" applyFont="1" applyBorder="1" applyAlignment="1">
      <alignment horizontal="center" vertical="center"/>
    </xf>
    <xf numFmtId="0" fontId="2" fillId="3" borderId="11" xfId="0" applyFont="1" applyFill="1" applyBorder="1" applyAlignment="1">
      <alignment horizontal="center" vertical="center" wrapText="1"/>
    </xf>
    <xf numFmtId="0" fontId="23" fillId="0" borderId="11" xfId="0" applyFont="1" applyBorder="1" applyAlignment="1" applyProtection="1">
      <alignment horizontal="center" vertical="center"/>
      <protection locked="0"/>
    </xf>
    <xf numFmtId="0" fontId="23" fillId="0" borderId="9" xfId="0" applyFont="1" applyBorder="1" applyAlignment="1" applyProtection="1">
      <alignment horizontal="center" vertical="center"/>
      <protection locked="0"/>
    </xf>
    <xf numFmtId="0" fontId="23" fillId="0" borderId="2" xfId="0" applyFont="1" applyBorder="1" applyAlignment="1" applyProtection="1">
      <alignment horizontal="center" vertical="center"/>
      <protection locked="0"/>
    </xf>
    <xf numFmtId="0" fontId="23" fillId="0" borderId="13" xfId="0" applyFont="1" applyBorder="1" applyAlignment="1" applyProtection="1">
      <alignment horizontal="center" vertical="center"/>
      <protection locked="0"/>
    </xf>
  </cellXfs>
  <cellStyles count="5">
    <cellStyle name="Millares [0]" xfId="4" builtinId="6"/>
    <cellStyle name="Moneda [0]" xfId="1" builtinId="7"/>
    <cellStyle name="Normal" xfId="0" builtinId="0"/>
    <cellStyle name="Normal 2 2" xfId="3" xr:uid="{DBB36A4D-E1AB-4C64-A74F-BC7A976260F1}"/>
    <cellStyle name="Normal 3" xfId="2" xr:uid="{1CFCEAC2-1C69-4676-B8C2-A9739490AA27}"/>
  </cellStyles>
  <dxfs count="0"/>
  <tableStyles count="0" defaultTableStyle="TableStyleMedium2" defaultPivotStyle="PivotStyleLight16"/>
  <colors>
    <mruColors>
      <color rgb="FF4A206A"/>
      <color rgb="FFE876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A616F-F4AA-400E-BDD9-58C9904D4FE8}">
  <sheetPr>
    <tabColor rgb="FF00B050"/>
  </sheetPr>
  <dimension ref="A1:E81"/>
  <sheetViews>
    <sheetView showGridLines="0" zoomScale="70" zoomScaleNormal="70" workbookViewId="0">
      <selection activeCell="D3" sqref="D3"/>
    </sheetView>
  </sheetViews>
  <sheetFormatPr baseColWidth="10" defaultColWidth="0" defaultRowHeight="15" zeroHeight="1" x14ac:dyDescent="0.2"/>
  <cols>
    <col min="1" max="1" width="4" style="14" customWidth="1"/>
    <col min="2" max="2" width="5.5" style="24" customWidth="1"/>
    <col min="3" max="3" width="11.33203125" style="14" customWidth="1"/>
    <col min="4" max="4" width="57" style="14" customWidth="1"/>
    <col min="5" max="5" width="5.33203125" style="14" customWidth="1"/>
    <col min="6" max="16384" width="11.5" style="14" hidden="1"/>
  </cols>
  <sheetData>
    <row r="1" spans="1:5" x14ac:dyDescent="0.2">
      <c r="A1"/>
      <c r="B1" s="30"/>
      <c r="C1"/>
      <c r="D1"/>
      <c r="E1"/>
    </row>
    <row r="2" spans="1:5" ht="16" x14ac:dyDescent="0.2">
      <c r="A2"/>
      <c r="B2" s="150" t="s">
        <v>597</v>
      </c>
      <c r="C2" s="150"/>
      <c r="D2" s="150"/>
      <c r="E2"/>
    </row>
    <row r="3" spans="1:5" ht="16" thickBot="1" x14ac:dyDescent="0.25">
      <c r="A3"/>
      <c r="B3" s="30"/>
      <c r="C3"/>
      <c r="D3"/>
      <c r="E3"/>
    </row>
    <row r="4" spans="1:5" ht="16" thickBot="1" x14ac:dyDescent="0.25">
      <c r="A4"/>
      <c r="B4" s="31" t="s">
        <v>257</v>
      </c>
      <c r="C4" s="32" t="s">
        <v>532</v>
      </c>
      <c r="D4" s="33" t="s">
        <v>533</v>
      </c>
      <c r="E4"/>
    </row>
    <row r="5" spans="1:5" ht="16" thickBot="1" x14ac:dyDescent="0.25">
      <c r="A5"/>
      <c r="B5" s="34">
        <v>1</v>
      </c>
      <c r="C5" s="35">
        <v>100</v>
      </c>
      <c r="D5" s="36" t="s">
        <v>534</v>
      </c>
      <c r="E5"/>
    </row>
    <row r="6" spans="1:5" ht="16" thickBot="1" x14ac:dyDescent="0.25">
      <c r="A6"/>
      <c r="B6" s="37">
        <v>2</v>
      </c>
      <c r="C6" s="38">
        <v>110</v>
      </c>
      <c r="D6" s="39" t="s">
        <v>535</v>
      </c>
      <c r="E6"/>
    </row>
    <row r="7" spans="1:5" ht="16" thickBot="1" x14ac:dyDescent="0.25">
      <c r="A7"/>
      <c r="B7" s="40">
        <v>3</v>
      </c>
      <c r="C7" s="38">
        <v>120</v>
      </c>
      <c r="D7" s="39" t="s">
        <v>536</v>
      </c>
      <c r="E7"/>
    </row>
    <row r="8" spans="1:5" ht="16" thickBot="1" x14ac:dyDescent="0.25">
      <c r="A8"/>
      <c r="B8" s="34">
        <v>4</v>
      </c>
      <c r="C8" s="38">
        <v>200</v>
      </c>
      <c r="D8" s="39" t="s">
        <v>537</v>
      </c>
      <c r="E8"/>
    </row>
    <row r="9" spans="1:5" ht="16" thickBot="1" x14ac:dyDescent="0.25">
      <c r="A9"/>
      <c r="B9" s="37">
        <v>5</v>
      </c>
      <c r="C9" s="38">
        <v>211</v>
      </c>
      <c r="D9" s="39" t="s">
        <v>538</v>
      </c>
      <c r="E9"/>
    </row>
    <row r="10" spans="1:5" ht="16" thickBot="1" x14ac:dyDescent="0.25">
      <c r="A10"/>
      <c r="B10" s="40">
        <v>6</v>
      </c>
      <c r="C10" s="38">
        <v>220</v>
      </c>
      <c r="D10" s="39" t="s">
        <v>539</v>
      </c>
      <c r="E10"/>
    </row>
    <row r="11" spans="1:5" ht="16" thickBot="1" x14ac:dyDescent="0.25">
      <c r="A11"/>
      <c r="B11" s="34">
        <v>7</v>
      </c>
      <c r="C11" s="38">
        <v>300</v>
      </c>
      <c r="D11" s="39" t="s">
        <v>540</v>
      </c>
      <c r="E11"/>
    </row>
    <row r="12" spans="1:5" ht="16" thickBot="1" x14ac:dyDescent="0.25">
      <c r="A12"/>
      <c r="B12" s="37">
        <v>8</v>
      </c>
      <c r="C12" s="38">
        <v>310</v>
      </c>
      <c r="D12" s="39" t="s">
        <v>541</v>
      </c>
      <c r="E12"/>
    </row>
    <row r="13" spans="1:5" ht="16" thickBot="1" x14ac:dyDescent="0.25">
      <c r="A13"/>
      <c r="B13" s="40">
        <v>9</v>
      </c>
      <c r="C13" s="38">
        <v>320</v>
      </c>
      <c r="D13" s="39" t="s">
        <v>542</v>
      </c>
      <c r="E13"/>
    </row>
    <row r="14" spans="1:5" ht="16" thickBot="1" x14ac:dyDescent="0.25">
      <c r="A14"/>
      <c r="B14" s="34">
        <v>10</v>
      </c>
      <c r="C14" s="38">
        <v>330</v>
      </c>
      <c r="D14" s="39" t="s">
        <v>543</v>
      </c>
      <c r="E14"/>
    </row>
    <row r="15" spans="1:5" ht="16" thickBot="1" x14ac:dyDescent="0.25">
      <c r="A15"/>
      <c r="B15" s="37">
        <v>11</v>
      </c>
      <c r="C15" s="38">
        <v>340</v>
      </c>
      <c r="D15" s="39" t="s">
        <v>544</v>
      </c>
      <c r="E15"/>
    </row>
    <row r="16" spans="1:5" ht="16" thickBot="1" x14ac:dyDescent="0.25">
      <c r="A16"/>
      <c r="B16" s="40">
        <v>12</v>
      </c>
      <c r="C16" s="38">
        <v>360</v>
      </c>
      <c r="D16" s="39" t="s">
        <v>545</v>
      </c>
      <c r="E16"/>
    </row>
    <row r="17" spans="1:5" ht="16" thickBot="1" x14ac:dyDescent="0.25">
      <c r="A17"/>
      <c r="B17" s="34">
        <v>13</v>
      </c>
      <c r="C17" s="38">
        <v>370</v>
      </c>
      <c r="D17" s="39" t="s">
        <v>546</v>
      </c>
      <c r="E17"/>
    </row>
    <row r="18" spans="1:5" ht="16" thickBot="1" x14ac:dyDescent="0.25">
      <c r="A18"/>
      <c r="B18" s="37">
        <v>14</v>
      </c>
      <c r="C18" s="38">
        <v>371</v>
      </c>
      <c r="D18" s="39" t="s">
        <v>476</v>
      </c>
      <c r="E18"/>
    </row>
    <row r="19" spans="1:5" ht="16" thickBot="1" x14ac:dyDescent="0.25">
      <c r="A19"/>
      <c r="B19" s="40">
        <v>15</v>
      </c>
      <c r="C19" s="38">
        <v>373</v>
      </c>
      <c r="D19" s="39" t="s">
        <v>478</v>
      </c>
      <c r="E19"/>
    </row>
    <row r="20" spans="1:5" ht="16" thickBot="1" x14ac:dyDescent="0.25">
      <c r="A20"/>
      <c r="B20" s="34">
        <v>16</v>
      </c>
      <c r="C20" s="38">
        <v>374</v>
      </c>
      <c r="D20" s="39" t="s">
        <v>482</v>
      </c>
      <c r="E20"/>
    </row>
    <row r="21" spans="1:5" ht="16" thickBot="1" x14ac:dyDescent="0.25">
      <c r="A21"/>
      <c r="B21" s="37">
        <v>17</v>
      </c>
      <c r="C21" s="38">
        <v>375</v>
      </c>
      <c r="D21" s="39" t="s">
        <v>484</v>
      </c>
      <c r="E21"/>
    </row>
    <row r="22" spans="1:5" ht="16" thickBot="1" x14ac:dyDescent="0.25">
      <c r="A22"/>
      <c r="B22" s="40">
        <v>18</v>
      </c>
      <c r="C22" s="38">
        <v>376</v>
      </c>
      <c r="D22" s="39" t="s">
        <v>547</v>
      </c>
      <c r="E22"/>
    </row>
    <row r="23" spans="1:5" ht="16" thickBot="1" x14ac:dyDescent="0.25">
      <c r="A23"/>
      <c r="B23" s="34">
        <v>19</v>
      </c>
      <c r="C23" s="38">
        <v>377</v>
      </c>
      <c r="D23" s="39" t="s">
        <v>488</v>
      </c>
      <c r="E23"/>
    </row>
    <row r="24" spans="1:5" ht="16" thickBot="1" x14ac:dyDescent="0.25">
      <c r="A24"/>
      <c r="B24" s="37">
        <v>20</v>
      </c>
      <c r="C24" s="38">
        <v>378</v>
      </c>
      <c r="D24" s="39" t="s">
        <v>548</v>
      </c>
      <c r="E24"/>
    </row>
    <row r="25" spans="1:5" ht="16" thickBot="1" x14ac:dyDescent="0.25">
      <c r="A25"/>
      <c r="B25" s="40">
        <v>21</v>
      </c>
      <c r="C25" s="38">
        <v>379</v>
      </c>
      <c r="D25" s="39" t="s">
        <v>492</v>
      </c>
      <c r="E25"/>
    </row>
    <row r="26" spans="1:5" ht="16" thickBot="1" x14ac:dyDescent="0.25">
      <c r="A26"/>
      <c r="B26" s="34">
        <v>22</v>
      </c>
      <c r="C26" s="35">
        <v>400</v>
      </c>
      <c r="D26" s="36" t="s">
        <v>549</v>
      </c>
      <c r="E26"/>
    </row>
    <row r="27" spans="1:5" ht="16" thickBot="1" x14ac:dyDescent="0.25">
      <c r="A27"/>
      <c r="B27" s="37">
        <v>23</v>
      </c>
      <c r="C27" s="38">
        <v>410</v>
      </c>
      <c r="D27" s="39" t="s">
        <v>550</v>
      </c>
      <c r="E27"/>
    </row>
    <row r="28" spans="1:5" ht="16" thickBot="1" x14ac:dyDescent="0.25">
      <c r="A28"/>
      <c r="B28" s="40">
        <v>24</v>
      </c>
      <c r="C28" s="38">
        <v>411</v>
      </c>
      <c r="D28" s="39" t="s">
        <v>551</v>
      </c>
      <c r="E28"/>
    </row>
    <row r="29" spans="1:5" ht="16" thickBot="1" x14ac:dyDescent="0.25">
      <c r="A29"/>
      <c r="B29" s="34">
        <v>25</v>
      </c>
      <c r="C29" s="38">
        <v>420</v>
      </c>
      <c r="D29" s="39" t="s">
        <v>552</v>
      </c>
      <c r="E29"/>
    </row>
    <row r="30" spans="1:5" ht="16" thickBot="1" x14ac:dyDescent="0.25">
      <c r="A30"/>
      <c r="B30" s="37">
        <v>26</v>
      </c>
      <c r="C30" s="38">
        <v>430</v>
      </c>
      <c r="D30" s="39" t="s">
        <v>553</v>
      </c>
      <c r="E30"/>
    </row>
    <row r="31" spans="1:5" ht="16" thickBot="1" x14ac:dyDescent="0.25">
      <c r="A31"/>
      <c r="B31" s="40">
        <v>27</v>
      </c>
      <c r="C31" s="38">
        <v>500</v>
      </c>
      <c r="D31" s="39" t="s">
        <v>554</v>
      </c>
      <c r="E31"/>
    </row>
    <row r="32" spans="1:5" ht="16" thickBot="1" x14ac:dyDescent="0.25">
      <c r="A32"/>
      <c r="B32" s="34">
        <v>28</v>
      </c>
      <c r="C32" s="38">
        <v>510</v>
      </c>
      <c r="D32" s="39" t="s">
        <v>555</v>
      </c>
      <c r="E32"/>
    </row>
    <row r="33" spans="1:5" ht="16" thickBot="1" x14ac:dyDescent="0.25">
      <c r="A33"/>
      <c r="B33" s="37">
        <v>29</v>
      </c>
      <c r="C33" s="38">
        <v>520</v>
      </c>
      <c r="D33" s="39" t="s">
        <v>556</v>
      </c>
      <c r="E33"/>
    </row>
    <row r="34" spans="1:5" ht="16" thickBot="1" x14ac:dyDescent="0.25">
      <c r="A34"/>
      <c r="B34" s="40">
        <v>30</v>
      </c>
      <c r="C34" s="38">
        <v>530</v>
      </c>
      <c r="D34" s="39" t="s">
        <v>557</v>
      </c>
      <c r="E34"/>
    </row>
    <row r="35" spans="1:5" ht="16" thickBot="1" x14ac:dyDescent="0.25">
      <c r="A35"/>
      <c r="B35" s="34">
        <v>31</v>
      </c>
      <c r="C35" s="38">
        <v>540</v>
      </c>
      <c r="D35" s="39" t="s">
        <v>558</v>
      </c>
      <c r="E35"/>
    </row>
    <row r="36" spans="1:5" ht="16" thickBot="1" x14ac:dyDescent="0.25">
      <c r="A36"/>
      <c r="B36" s="37">
        <v>32</v>
      </c>
      <c r="C36" s="38">
        <v>550</v>
      </c>
      <c r="D36" s="39" t="s">
        <v>559</v>
      </c>
      <c r="E36"/>
    </row>
    <row r="37" spans="1:5" ht="16" thickBot="1" x14ac:dyDescent="0.25">
      <c r="A37"/>
      <c r="B37" s="40">
        <v>33</v>
      </c>
      <c r="C37" s="38">
        <v>600</v>
      </c>
      <c r="D37" s="39" t="s">
        <v>560</v>
      </c>
      <c r="E37"/>
    </row>
    <row r="38" spans="1:5" ht="16" thickBot="1" x14ac:dyDescent="0.25">
      <c r="A38"/>
      <c r="B38" s="34">
        <v>34</v>
      </c>
      <c r="C38" s="38">
        <v>611</v>
      </c>
      <c r="D38" s="39" t="s">
        <v>561</v>
      </c>
      <c r="E38"/>
    </row>
    <row r="39" spans="1:5" ht="16" thickBot="1" x14ac:dyDescent="0.25">
      <c r="A39"/>
      <c r="B39" s="37">
        <v>35</v>
      </c>
      <c r="C39" s="38">
        <v>620</v>
      </c>
      <c r="D39" s="39" t="s">
        <v>562</v>
      </c>
      <c r="E39"/>
    </row>
    <row r="40" spans="1:5" ht="16" thickBot="1" x14ac:dyDescent="0.25">
      <c r="A40"/>
      <c r="B40" s="40">
        <v>36</v>
      </c>
      <c r="C40" s="38">
        <v>630</v>
      </c>
      <c r="D40" s="39" t="s">
        <v>563</v>
      </c>
      <c r="E40"/>
    </row>
    <row r="41" spans="1:5" ht="16" thickBot="1" x14ac:dyDescent="0.25">
      <c r="A41"/>
      <c r="B41" s="34">
        <v>37</v>
      </c>
      <c r="C41" s="38">
        <v>631</v>
      </c>
      <c r="D41" s="39" t="s">
        <v>564</v>
      </c>
      <c r="E41"/>
    </row>
    <row r="42" spans="1:5" ht="16" thickBot="1" x14ac:dyDescent="0.25">
      <c r="A42"/>
      <c r="B42" s="37">
        <v>38</v>
      </c>
      <c r="C42" s="38">
        <v>640</v>
      </c>
      <c r="D42" s="39" t="s">
        <v>565</v>
      </c>
      <c r="E42"/>
    </row>
    <row r="43" spans="1:5" ht="16" thickBot="1" x14ac:dyDescent="0.25">
      <c r="A43"/>
      <c r="B43" s="40">
        <v>39</v>
      </c>
      <c r="C43" s="38">
        <v>700</v>
      </c>
      <c r="D43" s="39" t="s">
        <v>566</v>
      </c>
      <c r="E43"/>
    </row>
    <row r="44" spans="1:5" ht="16" thickBot="1" x14ac:dyDescent="0.25">
      <c r="A44"/>
      <c r="B44" s="34">
        <v>40</v>
      </c>
      <c r="C44" s="38">
        <v>800</v>
      </c>
      <c r="D44" s="39" t="s">
        <v>567</v>
      </c>
      <c r="E44"/>
    </row>
    <row r="45" spans="1:5" ht="16" thickBot="1" x14ac:dyDescent="0.25">
      <c r="A45"/>
      <c r="B45" s="37">
        <v>41</v>
      </c>
      <c r="C45" s="38">
        <v>810</v>
      </c>
      <c r="D45" s="39" t="s">
        <v>568</v>
      </c>
      <c r="E45"/>
    </row>
    <row r="46" spans="1:5" ht="16" thickBot="1" x14ac:dyDescent="0.25">
      <c r="A46"/>
      <c r="B46" s="40">
        <v>42</v>
      </c>
      <c r="C46" s="38">
        <v>820</v>
      </c>
      <c r="D46" s="39" t="s">
        <v>569</v>
      </c>
      <c r="E46"/>
    </row>
    <row r="47" spans="1:5" ht="16" thickBot="1" x14ac:dyDescent="0.25">
      <c r="A47"/>
      <c r="B47" s="34">
        <v>43</v>
      </c>
      <c r="C47" s="38">
        <v>821</v>
      </c>
      <c r="D47" s="39" t="s">
        <v>570</v>
      </c>
      <c r="E47"/>
    </row>
    <row r="48" spans="1:5" ht="16" thickBot="1" x14ac:dyDescent="0.25">
      <c r="A48"/>
      <c r="B48" s="37">
        <v>44</v>
      </c>
      <c r="C48" s="38">
        <v>830</v>
      </c>
      <c r="D48" s="39" t="s">
        <v>571</v>
      </c>
      <c r="E48"/>
    </row>
    <row r="49" spans="1:5" ht="16" thickBot="1" x14ac:dyDescent="0.25">
      <c r="A49"/>
      <c r="B49" s="40">
        <v>45</v>
      </c>
      <c r="C49" s="38">
        <v>840</v>
      </c>
      <c r="D49" s="39" t="s">
        <v>572</v>
      </c>
      <c r="E49"/>
    </row>
    <row r="50" spans="1:5" ht="16" thickBot="1" x14ac:dyDescent="0.25">
      <c r="A50"/>
      <c r="B50" s="34">
        <v>46</v>
      </c>
      <c r="C50" s="38">
        <v>850</v>
      </c>
      <c r="D50" s="39" t="s">
        <v>573</v>
      </c>
      <c r="E50"/>
    </row>
    <row r="51" spans="1:5" ht="16" thickBot="1" x14ac:dyDescent="0.25">
      <c r="A51"/>
      <c r="B51" s="37">
        <v>47</v>
      </c>
      <c r="C51" s="38">
        <v>860</v>
      </c>
      <c r="D51" s="39" t="s">
        <v>574</v>
      </c>
      <c r="E51"/>
    </row>
    <row r="52" spans="1:5" ht="16" thickBot="1" x14ac:dyDescent="0.25">
      <c r="A52"/>
      <c r="B52" s="40">
        <v>48</v>
      </c>
      <c r="C52" s="38">
        <v>3710</v>
      </c>
      <c r="D52" s="39" t="s">
        <v>575</v>
      </c>
      <c r="E52"/>
    </row>
    <row r="53" spans="1:5" ht="16" thickBot="1" x14ac:dyDescent="0.25">
      <c r="A53"/>
      <c r="B53" s="34">
        <v>49</v>
      </c>
      <c r="C53" s="38">
        <v>3711</v>
      </c>
      <c r="D53" s="39" t="s">
        <v>498</v>
      </c>
      <c r="E53"/>
    </row>
    <row r="54" spans="1:5" ht="16" thickBot="1" x14ac:dyDescent="0.25">
      <c r="A54"/>
      <c r="B54" s="37">
        <v>50</v>
      </c>
      <c r="C54" s="38">
        <v>3712</v>
      </c>
      <c r="D54" s="39" t="s">
        <v>576</v>
      </c>
      <c r="E54"/>
    </row>
    <row r="55" spans="1:5" ht="16" thickBot="1" x14ac:dyDescent="0.25">
      <c r="A55"/>
      <c r="B55" s="40">
        <v>51</v>
      </c>
      <c r="C55" s="38">
        <v>3713</v>
      </c>
      <c r="D55" s="39" t="s">
        <v>500</v>
      </c>
      <c r="E55"/>
    </row>
    <row r="56" spans="1:5" ht="16" thickBot="1" x14ac:dyDescent="0.25">
      <c r="A56"/>
      <c r="B56" s="34">
        <v>52</v>
      </c>
      <c r="C56" s="38">
        <v>3714</v>
      </c>
      <c r="D56" s="39" t="s">
        <v>502</v>
      </c>
      <c r="E56"/>
    </row>
    <row r="57" spans="1:5" ht="16" thickBot="1" x14ac:dyDescent="0.25">
      <c r="A57"/>
      <c r="B57" s="37">
        <v>53</v>
      </c>
      <c r="C57" s="38">
        <v>3715</v>
      </c>
      <c r="D57" s="39" t="s">
        <v>504</v>
      </c>
      <c r="E57"/>
    </row>
    <row r="58" spans="1:5" ht="16" thickBot="1" x14ac:dyDescent="0.25">
      <c r="A58"/>
      <c r="B58" s="40">
        <v>54</v>
      </c>
      <c r="C58" s="38">
        <v>3716</v>
      </c>
      <c r="D58" s="39" t="s">
        <v>577</v>
      </c>
      <c r="E58"/>
    </row>
    <row r="59" spans="1:5" ht="16" thickBot="1" x14ac:dyDescent="0.25">
      <c r="A59"/>
      <c r="B59" s="34">
        <v>55</v>
      </c>
      <c r="C59" s="38">
        <v>3717</v>
      </c>
      <c r="D59" s="39" t="s">
        <v>578</v>
      </c>
      <c r="E59"/>
    </row>
    <row r="60" spans="1:5" ht="16" thickBot="1" x14ac:dyDescent="0.25">
      <c r="A60"/>
      <c r="B60" s="37">
        <v>56</v>
      </c>
      <c r="C60" s="38">
        <v>3718</v>
      </c>
      <c r="D60" s="39" t="s">
        <v>510</v>
      </c>
      <c r="E60"/>
    </row>
    <row r="61" spans="1:5" ht="16" thickBot="1" x14ac:dyDescent="0.25">
      <c r="A61"/>
      <c r="B61" s="40">
        <v>57</v>
      </c>
      <c r="C61" s="38">
        <v>3721</v>
      </c>
      <c r="D61" s="39" t="s">
        <v>512</v>
      </c>
      <c r="E61"/>
    </row>
    <row r="62" spans="1:5" ht="16" thickBot="1" x14ac:dyDescent="0.25">
      <c r="A62"/>
      <c r="B62" s="34">
        <v>58</v>
      </c>
      <c r="C62" s="38">
        <v>3723</v>
      </c>
      <c r="D62" s="39" t="s">
        <v>514</v>
      </c>
      <c r="E62"/>
    </row>
    <row r="63" spans="1:5" ht="16" thickBot="1" x14ac:dyDescent="0.25">
      <c r="A63"/>
      <c r="B63" s="37">
        <v>59</v>
      </c>
      <c r="C63" s="38">
        <v>3725</v>
      </c>
      <c r="D63" s="39" t="s">
        <v>579</v>
      </c>
      <c r="E63"/>
    </row>
    <row r="64" spans="1:5" ht="16" thickBot="1" x14ac:dyDescent="0.25">
      <c r="A64"/>
      <c r="B64" s="40">
        <v>60</v>
      </c>
      <c r="C64" s="38">
        <v>3726</v>
      </c>
      <c r="D64" s="39" t="s">
        <v>518</v>
      </c>
      <c r="E64"/>
    </row>
    <row r="65" spans="1:5" ht="16" thickBot="1" x14ac:dyDescent="0.25">
      <c r="A65"/>
      <c r="B65" s="34">
        <v>61</v>
      </c>
      <c r="C65" s="38">
        <v>3727</v>
      </c>
      <c r="D65" s="39" t="s">
        <v>480</v>
      </c>
      <c r="E65"/>
    </row>
    <row r="66" spans="1:5" ht="16" thickBot="1" x14ac:dyDescent="0.25">
      <c r="A66"/>
      <c r="B66" s="37">
        <v>62</v>
      </c>
      <c r="C66" s="38">
        <v>3728</v>
      </c>
      <c r="D66" s="39" t="s">
        <v>474</v>
      </c>
      <c r="E66"/>
    </row>
    <row r="67" spans="1:5" ht="16" thickBot="1" x14ac:dyDescent="0.25">
      <c r="A67"/>
      <c r="B67" s="40">
        <v>63</v>
      </c>
      <c r="C67" s="38">
        <v>3732</v>
      </c>
      <c r="D67" s="39" t="s">
        <v>580</v>
      </c>
      <c r="E67"/>
    </row>
    <row r="68" spans="1:5" ht="16" thickBot="1" x14ac:dyDescent="0.25">
      <c r="A68"/>
      <c r="B68" s="34">
        <v>64</v>
      </c>
      <c r="C68" s="38">
        <v>3733</v>
      </c>
      <c r="D68" s="39" t="s">
        <v>581</v>
      </c>
      <c r="E68"/>
    </row>
    <row r="69" spans="1:5" ht="16" thickBot="1" x14ac:dyDescent="0.25">
      <c r="A69"/>
      <c r="B69" s="37">
        <v>65</v>
      </c>
      <c r="C69" s="38">
        <v>3735</v>
      </c>
      <c r="D69" s="39" t="s">
        <v>520</v>
      </c>
      <c r="E69"/>
    </row>
    <row r="70" spans="1:5" ht="16" thickBot="1" x14ac:dyDescent="0.25">
      <c r="A70"/>
      <c r="B70" s="40">
        <v>66</v>
      </c>
      <c r="C70" s="38">
        <v>3770</v>
      </c>
      <c r="D70" s="39" t="s">
        <v>582</v>
      </c>
      <c r="E70"/>
    </row>
    <row r="71" spans="1:5" ht="16" thickBot="1" x14ac:dyDescent="0.25">
      <c r="A71"/>
      <c r="B71" s="34">
        <v>67</v>
      </c>
      <c r="C71" s="38" t="s">
        <v>583</v>
      </c>
      <c r="D71" s="39" t="s">
        <v>584</v>
      </c>
      <c r="E71"/>
    </row>
    <row r="72" spans="1:5" ht="16" thickBot="1" x14ac:dyDescent="0.25">
      <c r="A72"/>
      <c r="B72" s="37">
        <v>68</v>
      </c>
      <c r="C72" s="38" t="s">
        <v>585</v>
      </c>
      <c r="D72" s="39" t="s">
        <v>586</v>
      </c>
      <c r="E72"/>
    </row>
    <row r="73" spans="1:5" ht="16" thickBot="1" x14ac:dyDescent="0.25">
      <c r="A73"/>
      <c r="B73" s="40">
        <v>69</v>
      </c>
      <c r="C73" s="38" t="s">
        <v>587</v>
      </c>
      <c r="D73" s="39" t="s">
        <v>588</v>
      </c>
      <c r="E73"/>
    </row>
    <row r="74" spans="1:5" ht="16" thickBot="1" x14ac:dyDescent="0.25">
      <c r="A74"/>
      <c r="B74" s="34">
        <v>70</v>
      </c>
      <c r="C74" s="38" t="s">
        <v>589</v>
      </c>
      <c r="D74" s="39" t="s">
        <v>590</v>
      </c>
      <c r="E74"/>
    </row>
    <row r="75" spans="1:5" ht="16" thickBot="1" x14ac:dyDescent="0.25">
      <c r="A75"/>
      <c r="B75" s="37">
        <v>71</v>
      </c>
      <c r="C75" s="38" t="s">
        <v>591</v>
      </c>
      <c r="D75" s="39" t="s">
        <v>592</v>
      </c>
      <c r="E75"/>
    </row>
    <row r="76" spans="1:5" ht="16" thickBot="1" x14ac:dyDescent="0.25">
      <c r="A76"/>
      <c r="B76" s="40">
        <v>72</v>
      </c>
      <c r="C76" s="38" t="s">
        <v>593</v>
      </c>
      <c r="D76" s="39" t="s">
        <v>594</v>
      </c>
      <c r="E76"/>
    </row>
    <row r="77" spans="1:5" ht="16" thickBot="1" x14ac:dyDescent="0.25">
      <c r="A77"/>
      <c r="B77" s="34">
        <v>73</v>
      </c>
      <c r="C77" s="38" t="s">
        <v>595</v>
      </c>
      <c r="D77" s="39" t="s">
        <v>596</v>
      </c>
      <c r="E77"/>
    </row>
    <row r="78" spans="1:5" x14ac:dyDescent="0.2">
      <c r="A78"/>
      <c r="B78" s="30"/>
      <c r="C78"/>
      <c r="D78"/>
      <c r="E78"/>
    </row>
    <row r="79" spans="1:5" x14ac:dyDescent="0.2">
      <c r="A79"/>
      <c r="B79" s="30"/>
      <c r="C79"/>
      <c r="D79"/>
      <c r="E79"/>
    </row>
    <row r="80" spans="1:5" x14ac:dyDescent="0.2">
      <c r="A80"/>
      <c r="B80" s="30"/>
      <c r="C80"/>
      <c r="D80"/>
      <c r="E80"/>
    </row>
    <row r="81" spans="1:5" x14ac:dyDescent="0.2">
      <c r="A81"/>
      <c r="B81" s="30"/>
      <c r="C81"/>
      <c r="D81"/>
      <c r="E81"/>
    </row>
  </sheetData>
  <sheetProtection algorithmName="SHA-512" hashValue="eGXNJJnsJOCvH8xLovY+3mOFbUhEKViqd8yFwNeyOub6NnrgcgrRjam8YIOGE3VA0LsjMQEhJd9VmtPvMsa/Sw==" saltValue="Bfx9x4c/cIU81iKCNcHsJA==" spinCount="100000" sheet="1" objects="1" scenarios="1"/>
  <mergeCells count="1">
    <mergeCell ref="B2:D2"/>
  </mergeCells>
  <pageMargins left="0.7" right="0.7" top="0.75" bottom="0.75" header="0.3" footer="0.3"/>
  <pageSetup paperSize="9" orientation="portrait" r:id="rId1"/>
  <headerFooter>
    <oddFooter>&amp;C_x000D_&amp;1#&amp;"Calibri"&amp;10&amp;K000000 DOCUMENTO DE USO INTERNO</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0A614-AC38-4FE0-91E8-BF354E246110}">
  <sheetPr>
    <tabColor rgb="FF00B050"/>
  </sheetPr>
  <dimension ref="A1:D42"/>
  <sheetViews>
    <sheetView showGridLines="0" topLeftCell="A15" zoomScale="70" zoomScaleNormal="70" workbookViewId="0">
      <selection activeCell="B40" sqref="B40"/>
    </sheetView>
  </sheetViews>
  <sheetFormatPr baseColWidth="10" defaultColWidth="0" defaultRowHeight="15" zeroHeight="1" x14ac:dyDescent="0.2"/>
  <cols>
    <col min="1" max="1" width="6.1640625" style="14" customWidth="1"/>
    <col min="2" max="2" width="57.33203125" style="14" customWidth="1"/>
    <col min="3" max="3" width="26.33203125" style="14" customWidth="1"/>
    <col min="4" max="4" width="6.5" style="14" customWidth="1"/>
    <col min="5" max="16384" width="11.5" style="14" hidden="1"/>
  </cols>
  <sheetData>
    <row r="1" spans="1:4" x14ac:dyDescent="0.2">
      <c r="A1"/>
      <c r="B1"/>
      <c r="C1"/>
      <c r="D1"/>
    </row>
    <row r="2" spans="1:4" x14ac:dyDescent="0.2">
      <c r="A2"/>
      <c r="B2" s="153" t="s">
        <v>598</v>
      </c>
      <c r="C2" s="153"/>
      <c r="D2"/>
    </row>
    <row r="3" spans="1:4" ht="16" thickBot="1" x14ac:dyDescent="0.25">
      <c r="A3"/>
      <c r="B3"/>
      <c r="C3"/>
      <c r="D3"/>
    </row>
    <row r="4" spans="1:4" x14ac:dyDescent="0.2">
      <c r="A4"/>
      <c r="B4" s="151" t="s">
        <v>471</v>
      </c>
      <c r="C4" s="151" t="s">
        <v>472</v>
      </c>
      <c r="D4" s="41"/>
    </row>
    <row r="5" spans="1:4" ht="16" thickBot="1" x14ac:dyDescent="0.25">
      <c r="A5"/>
      <c r="B5" s="152"/>
      <c r="C5" s="152"/>
      <c r="D5" s="41"/>
    </row>
    <row r="6" spans="1:4" ht="16" thickBot="1" x14ac:dyDescent="0.25">
      <c r="A6"/>
      <c r="B6" s="42" t="s">
        <v>473</v>
      </c>
      <c r="C6" s="43" t="s">
        <v>474</v>
      </c>
      <c r="D6" s="41"/>
    </row>
    <row r="7" spans="1:4" ht="16" thickBot="1" x14ac:dyDescent="0.25">
      <c r="A7"/>
      <c r="B7" s="42" t="s">
        <v>475</v>
      </c>
      <c r="C7" s="43" t="s">
        <v>476</v>
      </c>
      <c r="D7" s="41"/>
    </row>
    <row r="8" spans="1:4" ht="16" thickBot="1" x14ac:dyDescent="0.25">
      <c r="A8"/>
      <c r="B8" s="42" t="s">
        <v>477</v>
      </c>
      <c r="C8" s="43" t="s">
        <v>478</v>
      </c>
      <c r="D8" s="41"/>
    </row>
    <row r="9" spans="1:4" ht="16" thickBot="1" x14ac:dyDescent="0.25">
      <c r="A9"/>
      <c r="B9" s="42" t="s">
        <v>479</v>
      </c>
      <c r="C9" s="43" t="s">
        <v>480</v>
      </c>
      <c r="D9" s="41"/>
    </row>
    <row r="10" spans="1:4" ht="16" thickBot="1" x14ac:dyDescent="0.25">
      <c r="A10"/>
      <c r="B10" s="42" t="s">
        <v>481</v>
      </c>
      <c r="C10" s="43" t="s">
        <v>482</v>
      </c>
      <c r="D10" s="41"/>
    </row>
    <row r="11" spans="1:4" ht="16" thickBot="1" x14ac:dyDescent="0.25">
      <c r="A11"/>
      <c r="B11" s="42" t="s">
        <v>483</v>
      </c>
      <c r="C11" s="43" t="s">
        <v>484</v>
      </c>
      <c r="D11" s="41"/>
    </row>
    <row r="12" spans="1:4" ht="16" thickBot="1" x14ac:dyDescent="0.25">
      <c r="A12"/>
      <c r="B12" s="44" t="s">
        <v>485</v>
      </c>
      <c r="C12" s="43" t="s">
        <v>486</v>
      </c>
      <c r="D12" s="41"/>
    </row>
    <row r="13" spans="1:4" ht="16" thickBot="1" x14ac:dyDescent="0.25">
      <c r="A13"/>
      <c r="B13" s="44" t="s">
        <v>487</v>
      </c>
      <c r="C13" s="43" t="s">
        <v>488</v>
      </c>
      <c r="D13" s="41"/>
    </row>
    <row r="14" spans="1:4" ht="16" thickBot="1" x14ac:dyDescent="0.25">
      <c r="A14"/>
      <c r="B14" s="44" t="s">
        <v>489</v>
      </c>
      <c r="C14" s="43" t="s">
        <v>490</v>
      </c>
      <c r="D14" s="41"/>
    </row>
    <row r="15" spans="1:4" ht="16" thickBot="1" x14ac:dyDescent="0.25">
      <c r="A15"/>
      <c r="B15" s="42" t="s">
        <v>491</v>
      </c>
      <c r="C15" s="43" t="s">
        <v>492</v>
      </c>
      <c r="D15" s="41"/>
    </row>
    <row r="16" spans="1:4" ht="16" thickBot="1" x14ac:dyDescent="0.25">
      <c r="A16"/>
      <c r="B16" s="42" t="s">
        <v>493</v>
      </c>
      <c r="C16" s="43" t="s">
        <v>494</v>
      </c>
      <c r="D16" s="41"/>
    </row>
    <row r="17" spans="1:4" ht="16" thickBot="1" x14ac:dyDescent="0.25">
      <c r="A17"/>
      <c r="B17" s="42" t="s">
        <v>495</v>
      </c>
      <c r="C17" s="43" t="s">
        <v>496</v>
      </c>
      <c r="D17" s="41"/>
    </row>
    <row r="18" spans="1:4" ht="16" thickBot="1" x14ac:dyDescent="0.25">
      <c r="A18"/>
      <c r="B18" s="42" t="s">
        <v>497</v>
      </c>
      <c r="C18" s="43" t="s">
        <v>498</v>
      </c>
      <c r="D18" s="41"/>
    </row>
    <row r="19" spans="1:4" ht="16" thickBot="1" x14ac:dyDescent="0.25">
      <c r="A19"/>
      <c r="B19" s="42" t="s">
        <v>499</v>
      </c>
      <c r="C19" s="43" t="s">
        <v>500</v>
      </c>
      <c r="D19" s="41"/>
    </row>
    <row r="20" spans="1:4" ht="16" thickBot="1" x14ac:dyDescent="0.25">
      <c r="A20"/>
      <c r="B20" s="42" t="s">
        <v>501</v>
      </c>
      <c r="C20" s="43" t="s">
        <v>502</v>
      </c>
      <c r="D20" s="41"/>
    </row>
    <row r="21" spans="1:4" ht="16" thickBot="1" x14ac:dyDescent="0.25">
      <c r="A21"/>
      <c r="B21" s="42" t="s">
        <v>503</v>
      </c>
      <c r="C21" s="43" t="s">
        <v>504</v>
      </c>
      <c r="D21" s="41"/>
    </row>
    <row r="22" spans="1:4" ht="16" thickBot="1" x14ac:dyDescent="0.25">
      <c r="A22"/>
      <c r="B22" s="42" t="s">
        <v>505</v>
      </c>
      <c r="C22" s="43" t="s">
        <v>506</v>
      </c>
      <c r="D22" s="41"/>
    </row>
    <row r="23" spans="1:4" ht="16" thickBot="1" x14ac:dyDescent="0.25">
      <c r="A23"/>
      <c r="B23" s="42" t="s">
        <v>507</v>
      </c>
      <c r="C23" s="43" t="s">
        <v>508</v>
      </c>
      <c r="D23" s="41"/>
    </row>
    <row r="24" spans="1:4" ht="16" thickBot="1" x14ac:dyDescent="0.25">
      <c r="A24"/>
      <c r="B24" s="42" t="s">
        <v>509</v>
      </c>
      <c r="C24" s="43" t="s">
        <v>510</v>
      </c>
      <c r="D24" s="41"/>
    </row>
    <row r="25" spans="1:4" ht="16" thickBot="1" x14ac:dyDescent="0.25">
      <c r="A25"/>
      <c r="B25" s="42" t="s">
        <v>511</v>
      </c>
      <c r="C25" s="43" t="s">
        <v>512</v>
      </c>
      <c r="D25" s="41"/>
    </row>
    <row r="26" spans="1:4" ht="16" thickBot="1" x14ac:dyDescent="0.25">
      <c r="A26"/>
      <c r="B26" s="42" t="s">
        <v>513</v>
      </c>
      <c r="C26" s="43" t="s">
        <v>514</v>
      </c>
      <c r="D26" s="41"/>
    </row>
    <row r="27" spans="1:4" ht="16" thickBot="1" x14ac:dyDescent="0.25">
      <c r="A27"/>
      <c r="B27" s="42" t="s">
        <v>515</v>
      </c>
      <c r="C27" s="43" t="s">
        <v>516</v>
      </c>
      <c r="D27" s="41"/>
    </row>
    <row r="28" spans="1:4" ht="16" thickBot="1" x14ac:dyDescent="0.25">
      <c r="A28"/>
      <c r="B28" s="42" t="s">
        <v>517</v>
      </c>
      <c r="C28" s="43" t="s">
        <v>518</v>
      </c>
      <c r="D28" s="41"/>
    </row>
    <row r="29" spans="1:4" ht="16" thickBot="1" x14ac:dyDescent="0.25">
      <c r="A29"/>
      <c r="B29" s="45" t="s">
        <v>519</v>
      </c>
      <c r="C29" s="46" t="s">
        <v>520</v>
      </c>
      <c r="D29" s="41"/>
    </row>
    <row r="30" spans="1:4" ht="16" thickBot="1" x14ac:dyDescent="0.25">
      <c r="A30"/>
      <c r="B30" s="42" t="s">
        <v>521</v>
      </c>
      <c r="C30" s="43" t="s">
        <v>522</v>
      </c>
      <c r="D30" s="41"/>
    </row>
    <row r="31" spans="1:4" ht="16" thickBot="1" x14ac:dyDescent="0.25">
      <c r="A31"/>
      <c r="B31" s="42" t="s">
        <v>523</v>
      </c>
      <c r="C31" s="43" t="s">
        <v>522</v>
      </c>
      <c r="D31" s="41"/>
    </row>
    <row r="32" spans="1:4" ht="16" thickBot="1" x14ac:dyDescent="0.25">
      <c r="A32"/>
      <c r="B32" s="42" t="s">
        <v>524</v>
      </c>
      <c r="C32" s="43" t="s">
        <v>522</v>
      </c>
      <c r="D32" s="41"/>
    </row>
    <row r="33" spans="1:4" ht="16" thickBot="1" x14ac:dyDescent="0.25">
      <c r="A33"/>
      <c r="B33" s="42" t="s">
        <v>525</v>
      </c>
      <c r="C33" s="43" t="s">
        <v>522</v>
      </c>
      <c r="D33" s="41"/>
    </row>
    <row r="34" spans="1:4" ht="16" thickBot="1" x14ac:dyDescent="0.25">
      <c r="A34"/>
      <c r="B34" s="42" t="s">
        <v>526</v>
      </c>
      <c r="C34" s="43" t="s">
        <v>522</v>
      </c>
      <c r="D34" s="41"/>
    </row>
    <row r="35" spans="1:4" ht="16" thickBot="1" x14ac:dyDescent="0.25">
      <c r="A35"/>
      <c r="B35" s="47" t="s">
        <v>527</v>
      </c>
      <c r="C35" s="43" t="s">
        <v>522</v>
      </c>
      <c r="D35"/>
    </row>
    <row r="36" spans="1:4" ht="16" thickBot="1" x14ac:dyDescent="0.25">
      <c r="A36"/>
      <c r="B36" s="42" t="s">
        <v>528</v>
      </c>
      <c r="C36" s="43" t="s">
        <v>522</v>
      </c>
      <c r="D36"/>
    </row>
    <row r="37" spans="1:4" ht="16" thickBot="1" x14ac:dyDescent="0.25">
      <c r="A37"/>
      <c r="B37" s="45" t="s">
        <v>529</v>
      </c>
      <c r="C37" s="43" t="s">
        <v>522</v>
      </c>
      <c r="D37"/>
    </row>
    <row r="38" spans="1:4" ht="16" thickBot="1" x14ac:dyDescent="0.25">
      <c r="A38"/>
      <c r="B38" s="45" t="s">
        <v>530</v>
      </c>
      <c r="C38" s="43" t="s">
        <v>522</v>
      </c>
      <c r="D38"/>
    </row>
    <row r="39" spans="1:4" ht="16" thickBot="1" x14ac:dyDescent="0.25">
      <c r="A39"/>
      <c r="B39" s="45" t="s">
        <v>531</v>
      </c>
      <c r="C39" s="43" t="s">
        <v>522</v>
      </c>
      <c r="D39"/>
    </row>
    <row r="40" spans="1:4" x14ac:dyDescent="0.2">
      <c r="A40"/>
      <c r="B40"/>
      <c r="C40"/>
      <c r="D40"/>
    </row>
    <row r="41" spans="1:4" x14ac:dyDescent="0.2">
      <c r="A41"/>
      <c r="B41"/>
      <c r="C41"/>
      <c r="D41"/>
    </row>
    <row r="42" spans="1:4" x14ac:dyDescent="0.2"/>
  </sheetData>
  <sheetProtection algorithmName="SHA-512" hashValue="m0Aqaw8VjM0hvz2kpDuz6QYgiQBuwdWHwM6LrJcT4yZzdZsOyO678KYy97lVL5BdYW7ZAyMj4dPDkfM5cWJaIQ==" saltValue="AFOYtd+UI2vlAYBsAvoPZg==" spinCount="100000" sheet="1" objects="1" scenarios="1"/>
  <mergeCells count="3">
    <mergeCell ref="B4:B5"/>
    <mergeCell ref="C4:C5"/>
    <mergeCell ref="B2:C2"/>
  </mergeCells>
  <pageMargins left="0.7" right="0.7" top="0.75" bottom="0.75" header="0.3" footer="0.3"/>
  <pageSetup orientation="portrait" r:id="rId1"/>
  <headerFooter>
    <oddFooter>&amp;C_x000D_&amp;1#&amp;"Calibri"&amp;10&amp;K000000 DOCUMENTO DE USO INTERNO</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1A0F2-6855-43FB-B5CC-D769F3616FE8}">
  <sheetPr>
    <tabColor theme="7" tint="0.79998168889431442"/>
  </sheetPr>
  <dimension ref="A1:W77"/>
  <sheetViews>
    <sheetView showGridLines="0" tabSelected="1" zoomScale="60" zoomScaleNormal="60" workbookViewId="0">
      <selection activeCell="P76" sqref="P76"/>
    </sheetView>
  </sheetViews>
  <sheetFormatPr baseColWidth="10" defaultColWidth="0" defaultRowHeight="11" zeroHeight="1" x14ac:dyDescent="0.15"/>
  <cols>
    <col min="1" max="1" width="6.6640625" style="55" customWidth="1"/>
    <col min="2" max="2" width="24.5" style="56" customWidth="1"/>
    <col min="3" max="3" width="40.6640625" style="57" customWidth="1"/>
    <col min="4" max="4" width="44.33203125" style="57" customWidth="1"/>
    <col min="5" max="5" width="54.83203125" style="57" customWidth="1"/>
    <col min="6" max="12" width="15.33203125" style="58" customWidth="1"/>
    <col min="13" max="13" width="15.33203125" style="89" customWidth="1"/>
    <col min="14" max="15" width="15.33203125" style="57" customWidth="1"/>
    <col min="16" max="16" width="15.33203125" style="86" customWidth="1"/>
    <col min="17" max="21" width="15.33203125" style="57" customWidth="1"/>
    <col min="22" max="22" width="20.1640625" style="57" customWidth="1"/>
    <col min="23" max="23" width="7.33203125" style="57" customWidth="1"/>
    <col min="24" max="16384" width="15.33203125" style="57" hidden="1"/>
  </cols>
  <sheetData>
    <row r="1" spans="1:22" ht="16.5" customHeight="1" x14ac:dyDescent="0.15">
      <c r="M1" s="59" t="s">
        <v>599</v>
      </c>
      <c r="N1" s="154"/>
      <c r="O1" s="156"/>
      <c r="P1" s="156"/>
      <c r="Q1" s="156"/>
      <c r="R1" s="156"/>
      <c r="S1" s="156"/>
      <c r="T1" s="156"/>
      <c r="U1" s="156"/>
    </row>
    <row r="2" spans="1:22" ht="16.5" customHeight="1" x14ac:dyDescent="0.15">
      <c r="M2" s="59"/>
      <c r="N2" s="155"/>
      <c r="O2" s="156"/>
      <c r="P2" s="156"/>
      <c r="Q2" s="156"/>
      <c r="R2" s="156"/>
      <c r="S2" s="156"/>
      <c r="T2" s="156"/>
      <c r="U2" s="156"/>
    </row>
    <row r="3" spans="1:22" s="66" customFormat="1" ht="36.5" customHeight="1" x14ac:dyDescent="0.2">
      <c r="A3" s="60" t="s">
        <v>0</v>
      </c>
      <c r="B3" s="60" t="s">
        <v>1</v>
      </c>
      <c r="C3" s="60" t="s">
        <v>2</v>
      </c>
      <c r="D3" s="60" t="s">
        <v>3</v>
      </c>
      <c r="E3" s="60" t="s">
        <v>390</v>
      </c>
      <c r="F3" s="60" t="s">
        <v>4</v>
      </c>
      <c r="G3" s="60" t="s">
        <v>5</v>
      </c>
      <c r="H3" s="60" t="s">
        <v>6</v>
      </c>
      <c r="I3" s="60" t="s">
        <v>7</v>
      </c>
      <c r="J3" s="60" t="s">
        <v>296</v>
      </c>
      <c r="K3" s="60" t="s">
        <v>297</v>
      </c>
      <c r="L3" s="61" t="s">
        <v>298</v>
      </c>
      <c r="M3" s="62" t="s">
        <v>8</v>
      </c>
      <c r="N3" s="63" t="s">
        <v>642</v>
      </c>
      <c r="O3" s="63" t="s">
        <v>643</v>
      </c>
      <c r="P3" s="48" t="s">
        <v>9</v>
      </c>
      <c r="Q3" s="48" t="s">
        <v>10</v>
      </c>
      <c r="R3" s="64" t="s">
        <v>11</v>
      </c>
      <c r="S3" s="64" t="s">
        <v>12</v>
      </c>
      <c r="T3" s="64" t="s">
        <v>13</v>
      </c>
      <c r="U3" s="65" t="s">
        <v>14</v>
      </c>
      <c r="V3" s="65" t="s">
        <v>644</v>
      </c>
    </row>
    <row r="4" spans="1:22" s="55" customFormat="1" ht="119" customHeight="1" x14ac:dyDescent="0.2">
      <c r="A4" s="67">
        <v>1</v>
      </c>
      <c r="B4" s="68" t="s">
        <v>15</v>
      </c>
      <c r="C4" s="67" t="s">
        <v>16</v>
      </c>
      <c r="D4" s="69" t="s">
        <v>23</v>
      </c>
      <c r="E4" s="70" t="s">
        <v>299</v>
      </c>
      <c r="F4" s="71">
        <v>517</v>
      </c>
      <c r="G4" s="72">
        <v>1275</v>
      </c>
      <c r="H4" s="71">
        <v>1397</v>
      </c>
      <c r="I4" s="71">
        <v>504</v>
      </c>
      <c r="J4" s="73">
        <f>+GEOMEAN(I4,K4)</f>
        <v>632.99289095534084</v>
      </c>
      <c r="K4" s="74">
        <v>795</v>
      </c>
      <c r="L4" s="74">
        <v>221</v>
      </c>
      <c r="M4" s="75">
        <f t="shared" ref="M4:M35" si="0">+SUM(F4:L4)</f>
        <v>5341.992890955341</v>
      </c>
      <c r="N4" s="76">
        <v>763</v>
      </c>
      <c r="O4" s="76">
        <v>1526</v>
      </c>
      <c r="P4" s="6"/>
      <c r="Q4" s="7"/>
      <c r="R4" s="77">
        <f>+P4</f>
        <v>0</v>
      </c>
      <c r="S4" s="77">
        <f>+R4*Q4</f>
        <v>0</v>
      </c>
      <c r="T4" s="78">
        <f>+R4+S4</f>
        <v>0</v>
      </c>
      <c r="U4" s="79" t="s">
        <v>18</v>
      </c>
      <c r="V4" s="79">
        <v>3</v>
      </c>
    </row>
    <row r="5" spans="1:22" s="55" customFormat="1" ht="119" customHeight="1" x14ac:dyDescent="0.2">
      <c r="A5" s="67">
        <v>2</v>
      </c>
      <c r="B5" s="80" t="s">
        <v>19</v>
      </c>
      <c r="C5" s="67" t="s">
        <v>20</v>
      </c>
      <c r="D5" s="69" t="s">
        <v>23</v>
      </c>
      <c r="E5" s="70" t="s">
        <v>300</v>
      </c>
      <c r="F5" s="71">
        <v>0</v>
      </c>
      <c r="G5" s="71">
        <v>480</v>
      </c>
      <c r="H5" s="71">
        <v>305</v>
      </c>
      <c r="I5" s="71">
        <v>98</v>
      </c>
      <c r="J5" s="73">
        <f t="shared" ref="J5:J68" si="1">+GEOMEAN(I5,K5)</f>
        <v>119.61605243444544</v>
      </c>
      <c r="K5" s="74">
        <v>146</v>
      </c>
      <c r="L5" s="74">
        <v>79</v>
      </c>
      <c r="M5" s="75">
        <f t="shared" si="0"/>
        <v>1227.6160524344455</v>
      </c>
      <c r="N5" s="76">
        <v>175</v>
      </c>
      <c r="O5" s="76">
        <v>351</v>
      </c>
      <c r="P5" s="6"/>
      <c r="Q5" s="7"/>
      <c r="R5" s="77">
        <f>+P5</f>
        <v>0</v>
      </c>
      <c r="S5" s="77">
        <f>+R5*Q5</f>
        <v>0</v>
      </c>
      <c r="T5" s="78">
        <f>+R5+S5</f>
        <v>0</v>
      </c>
      <c r="U5" s="79" t="s">
        <v>18</v>
      </c>
      <c r="V5" s="79">
        <v>1</v>
      </c>
    </row>
    <row r="6" spans="1:22" s="55" customFormat="1" ht="119" customHeight="1" x14ac:dyDescent="0.2">
      <c r="A6" s="67">
        <v>3</v>
      </c>
      <c r="B6" s="68" t="s">
        <v>21</v>
      </c>
      <c r="C6" s="67" t="s">
        <v>22</v>
      </c>
      <c r="D6" s="69" t="s">
        <v>23</v>
      </c>
      <c r="E6" s="81" t="s">
        <v>301</v>
      </c>
      <c r="F6" s="71">
        <v>1043</v>
      </c>
      <c r="G6" s="71">
        <v>306</v>
      </c>
      <c r="H6" s="71">
        <v>173</v>
      </c>
      <c r="I6" s="71">
        <v>335</v>
      </c>
      <c r="J6" s="73">
        <f t="shared" si="1"/>
        <v>584.83758429157069</v>
      </c>
      <c r="K6" s="74">
        <v>1021</v>
      </c>
      <c r="L6" s="74">
        <v>365</v>
      </c>
      <c r="M6" s="75">
        <f t="shared" si="0"/>
        <v>3827.8375842915707</v>
      </c>
      <c r="N6" s="76">
        <v>547</v>
      </c>
      <c r="O6" s="76">
        <v>1094</v>
      </c>
      <c r="P6" s="6"/>
      <c r="Q6" s="7"/>
      <c r="R6" s="77">
        <f t="shared" ref="R6:R69" si="2">+P6</f>
        <v>0</v>
      </c>
      <c r="S6" s="77">
        <f t="shared" ref="S6:S69" si="3">+R6*Q6</f>
        <v>0</v>
      </c>
      <c r="T6" s="78">
        <f t="shared" ref="T6:T69" si="4">+R6+S6</f>
        <v>0</v>
      </c>
      <c r="U6" s="79" t="s">
        <v>18</v>
      </c>
      <c r="V6" s="79">
        <v>1</v>
      </c>
    </row>
    <row r="7" spans="1:22" s="55" customFormat="1" ht="119" customHeight="1" x14ac:dyDescent="0.2">
      <c r="A7" s="67">
        <v>4</v>
      </c>
      <c r="B7" s="68" t="s">
        <v>24</v>
      </c>
      <c r="C7" s="67" t="s">
        <v>25</v>
      </c>
      <c r="D7" s="69" t="s">
        <v>23</v>
      </c>
      <c r="E7" s="82" t="s">
        <v>302</v>
      </c>
      <c r="F7" s="71">
        <v>279</v>
      </c>
      <c r="G7" s="71">
        <v>97</v>
      </c>
      <c r="H7" s="71">
        <v>106</v>
      </c>
      <c r="I7" s="71">
        <v>0</v>
      </c>
      <c r="J7" s="73">
        <v>130</v>
      </c>
      <c r="K7" s="74">
        <v>523</v>
      </c>
      <c r="L7" s="74">
        <v>213</v>
      </c>
      <c r="M7" s="75">
        <f t="shared" si="0"/>
        <v>1348</v>
      </c>
      <c r="N7" s="76">
        <v>193</v>
      </c>
      <c r="O7" s="76">
        <v>385</v>
      </c>
      <c r="P7" s="6"/>
      <c r="Q7" s="7"/>
      <c r="R7" s="77">
        <f t="shared" si="2"/>
        <v>0</v>
      </c>
      <c r="S7" s="77">
        <f t="shared" si="3"/>
        <v>0</v>
      </c>
      <c r="T7" s="78">
        <f t="shared" si="4"/>
        <v>0</v>
      </c>
      <c r="U7" s="79" t="s">
        <v>18</v>
      </c>
      <c r="V7" s="79">
        <v>1</v>
      </c>
    </row>
    <row r="8" spans="1:22" s="55" customFormat="1" ht="119" customHeight="1" x14ac:dyDescent="0.2">
      <c r="A8" s="67">
        <v>5</v>
      </c>
      <c r="B8" s="68" t="s">
        <v>303</v>
      </c>
      <c r="C8" s="67" t="s">
        <v>26</v>
      </c>
      <c r="D8" s="83" t="s">
        <v>17</v>
      </c>
      <c r="E8" s="70" t="s">
        <v>304</v>
      </c>
      <c r="F8" s="71">
        <v>262</v>
      </c>
      <c r="G8" s="71">
        <v>0</v>
      </c>
      <c r="H8" s="71">
        <v>9</v>
      </c>
      <c r="I8" s="71">
        <v>4</v>
      </c>
      <c r="J8" s="73">
        <f t="shared" si="1"/>
        <v>2</v>
      </c>
      <c r="K8" s="74">
        <v>1</v>
      </c>
      <c r="L8" s="74">
        <v>6</v>
      </c>
      <c r="M8" s="75">
        <f t="shared" si="0"/>
        <v>284</v>
      </c>
      <c r="N8" s="76">
        <v>41</v>
      </c>
      <c r="O8" s="76">
        <v>81</v>
      </c>
      <c r="P8" s="6"/>
      <c r="Q8" s="7"/>
      <c r="R8" s="77">
        <f t="shared" si="2"/>
        <v>0</v>
      </c>
      <c r="S8" s="77">
        <f t="shared" si="3"/>
        <v>0</v>
      </c>
      <c r="T8" s="78">
        <f t="shared" si="4"/>
        <v>0</v>
      </c>
      <c r="U8" s="79" t="s">
        <v>18</v>
      </c>
      <c r="V8" s="79">
        <v>1</v>
      </c>
    </row>
    <row r="9" spans="1:22" s="55" customFormat="1" ht="119" customHeight="1" x14ac:dyDescent="0.2">
      <c r="A9" s="67">
        <v>6</v>
      </c>
      <c r="B9" s="80" t="s">
        <v>27</v>
      </c>
      <c r="C9" s="67" t="s">
        <v>28</v>
      </c>
      <c r="D9" s="83" t="s">
        <v>17</v>
      </c>
      <c r="E9" s="82" t="s">
        <v>305</v>
      </c>
      <c r="F9" s="71">
        <v>0</v>
      </c>
      <c r="G9" s="71">
        <v>0</v>
      </c>
      <c r="H9" s="71">
        <v>196</v>
      </c>
      <c r="I9" s="71">
        <v>107</v>
      </c>
      <c r="J9" s="73">
        <f t="shared" si="1"/>
        <v>155.8492861709671</v>
      </c>
      <c r="K9" s="74">
        <v>227</v>
      </c>
      <c r="L9" s="74">
        <v>294</v>
      </c>
      <c r="M9" s="75">
        <f t="shared" si="0"/>
        <v>979.84928617096716</v>
      </c>
      <c r="N9" s="76">
        <v>140</v>
      </c>
      <c r="O9" s="76">
        <v>280</v>
      </c>
      <c r="P9" s="6"/>
      <c r="Q9" s="7"/>
      <c r="R9" s="77">
        <f t="shared" si="2"/>
        <v>0</v>
      </c>
      <c r="S9" s="77">
        <f t="shared" si="3"/>
        <v>0</v>
      </c>
      <c r="T9" s="78">
        <f t="shared" si="4"/>
        <v>0</v>
      </c>
      <c r="U9" s="79" t="s">
        <v>18</v>
      </c>
      <c r="V9" s="79">
        <v>2</v>
      </c>
    </row>
    <row r="10" spans="1:22" s="55" customFormat="1" ht="119" customHeight="1" x14ac:dyDescent="0.2">
      <c r="A10" s="67">
        <v>7</v>
      </c>
      <c r="B10" s="80" t="s">
        <v>29</v>
      </c>
      <c r="C10" s="67" t="s">
        <v>30</v>
      </c>
      <c r="D10" s="83" t="s">
        <v>17</v>
      </c>
      <c r="E10" s="82" t="s">
        <v>306</v>
      </c>
      <c r="F10" s="71">
        <v>0</v>
      </c>
      <c r="G10" s="71">
        <v>0</v>
      </c>
      <c r="H10" s="71">
        <v>2</v>
      </c>
      <c r="I10" s="71">
        <v>3</v>
      </c>
      <c r="J10" s="73">
        <f t="shared" si="1"/>
        <v>6.9282032302755097</v>
      </c>
      <c r="K10" s="74">
        <v>16</v>
      </c>
      <c r="L10" s="74">
        <v>6</v>
      </c>
      <c r="M10" s="75">
        <f t="shared" si="0"/>
        <v>33.928203230275514</v>
      </c>
      <c r="N10" s="76">
        <v>5</v>
      </c>
      <c r="O10" s="76">
        <v>10</v>
      </c>
      <c r="P10" s="6"/>
      <c r="Q10" s="7"/>
      <c r="R10" s="77">
        <f t="shared" si="2"/>
        <v>0</v>
      </c>
      <c r="S10" s="77">
        <f t="shared" si="3"/>
        <v>0</v>
      </c>
      <c r="T10" s="78">
        <f t="shared" si="4"/>
        <v>0</v>
      </c>
      <c r="U10" s="79" t="s">
        <v>18</v>
      </c>
      <c r="V10" s="79">
        <v>1</v>
      </c>
    </row>
    <row r="11" spans="1:22" s="55" customFormat="1" ht="119" customHeight="1" x14ac:dyDescent="0.2">
      <c r="A11" s="67">
        <v>8</v>
      </c>
      <c r="B11" s="68" t="s">
        <v>31</v>
      </c>
      <c r="C11" s="67" t="s">
        <v>307</v>
      </c>
      <c r="D11" s="84" t="s">
        <v>308</v>
      </c>
      <c r="E11" s="82" t="s">
        <v>309</v>
      </c>
      <c r="F11" s="71">
        <v>10</v>
      </c>
      <c r="G11" s="71">
        <v>1</v>
      </c>
      <c r="H11" s="71">
        <v>14</v>
      </c>
      <c r="I11" s="71">
        <v>34</v>
      </c>
      <c r="J11" s="73">
        <f t="shared" si="1"/>
        <v>45.166359162544857</v>
      </c>
      <c r="K11" s="74">
        <v>60</v>
      </c>
      <c r="L11" s="74">
        <v>4</v>
      </c>
      <c r="M11" s="75">
        <f t="shared" si="0"/>
        <v>168.16635916254486</v>
      </c>
      <c r="N11" s="76">
        <v>24</v>
      </c>
      <c r="O11" s="76">
        <v>48</v>
      </c>
      <c r="P11" s="6"/>
      <c r="Q11" s="7"/>
      <c r="R11" s="77">
        <f t="shared" si="2"/>
        <v>0</v>
      </c>
      <c r="S11" s="77">
        <f t="shared" si="3"/>
        <v>0</v>
      </c>
      <c r="T11" s="78">
        <f t="shared" si="4"/>
        <v>0</v>
      </c>
      <c r="U11" s="79" t="s">
        <v>18</v>
      </c>
      <c r="V11" s="79">
        <v>1</v>
      </c>
    </row>
    <row r="12" spans="1:22" s="55" customFormat="1" ht="119" customHeight="1" x14ac:dyDescent="0.2">
      <c r="A12" s="67">
        <v>9</v>
      </c>
      <c r="B12" s="68" t="s">
        <v>32</v>
      </c>
      <c r="C12" s="67" t="s">
        <v>33</v>
      </c>
      <c r="D12" s="83" t="s">
        <v>17</v>
      </c>
      <c r="E12" s="82" t="s">
        <v>310</v>
      </c>
      <c r="F12" s="71">
        <v>986</v>
      </c>
      <c r="G12" s="71">
        <v>647</v>
      </c>
      <c r="H12" s="71">
        <v>779</v>
      </c>
      <c r="I12" s="71">
        <v>755</v>
      </c>
      <c r="J12" s="73">
        <f t="shared" si="1"/>
        <v>822.0249387944383</v>
      </c>
      <c r="K12" s="74">
        <v>895</v>
      </c>
      <c r="L12" s="74">
        <v>483</v>
      </c>
      <c r="M12" s="75">
        <f t="shared" si="0"/>
        <v>5367.0249387944386</v>
      </c>
      <c r="N12" s="76">
        <v>767</v>
      </c>
      <c r="O12" s="76">
        <v>1533</v>
      </c>
      <c r="P12" s="6"/>
      <c r="Q12" s="7"/>
      <c r="R12" s="77">
        <f t="shared" si="2"/>
        <v>0</v>
      </c>
      <c r="S12" s="77">
        <f t="shared" si="3"/>
        <v>0</v>
      </c>
      <c r="T12" s="78">
        <f t="shared" si="4"/>
        <v>0</v>
      </c>
      <c r="U12" s="79" t="s">
        <v>18</v>
      </c>
      <c r="V12" s="79">
        <v>1</v>
      </c>
    </row>
    <row r="13" spans="1:22" s="55" customFormat="1" ht="119" customHeight="1" x14ac:dyDescent="0.2">
      <c r="A13" s="67">
        <v>10</v>
      </c>
      <c r="B13" s="68" t="s">
        <v>34</v>
      </c>
      <c r="C13" s="67" t="s">
        <v>35</v>
      </c>
      <c r="D13" s="83" t="s">
        <v>17</v>
      </c>
      <c r="E13" s="82" t="s">
        <v>311</v>
      </c>
      <c r="F13" s="71">
        <v>496</v>
      </c>
      <c r="G13" s="71">
        <v>585</v>
      </c>
      <c r="H13" s="71">
        <v>405</v>
      </c>
      <c r="I13" s="71">
        <v>455</v>
      </c>
      <c r="J13" s="73">
        <f t="shared" si="1"/>
        <v>528.12403846066309</v>
      </c>
      <c r="K13" s="74">
        <v>613</v>
      </c>
      <c r="L13" s="74">
        <v>254</v>
      </c>
      <c r="M13" s="75">
        <f t="shared" si="0"/>
        <v>3336.1240384606631</v>
      </c>
      <c r="N13" s="76">
        <v>477</v>
      </c>
      <c r="O13" s="76">
        <v>953</v>
      </c>
      <c r="P13" s="6"/>
      <c r="Q13" s="7"/>
      <c r="R13" s="77">
        <f t="shared" si="2"/>
        <v>0</v>
      </c>
      <c r="S13" s="77">
        <f t="shared" si="3"/>
        <v>0</v>
      </c>
      <c r="T13" s="78">
        <f t="shared" si="4"/>
        <v>0</v>
      </c>
      <c r="U13" s="79" t="s">
        <v>18</v>
      </c>
      <c r="V13" s="79">
        <v>1</v>
      </c>
    </row>
    <row r="14" spans="1:22" s="55" customFormat="1" ht="119" customHeight="1" x14ac:dyDescent="0.2">
      <c r="A14" s="140">
        <v>11</v>
      </c>
      <c r="B14" s="144" t="s">
        <v>36</v>
      </c>
      <c r="C14" s="145" t="s">
        <v>649</v>
      </c>
      <c r="D14" s="145" t="s">
        <v>23</v>
      </c>
      <c r="E14" s="145" t="s">
        <v>312</v>
      </c>
      <c r="F14" s="71">
        <v>0</v>
      </c>
      <c r="G14" s="71">
        <v>0</v>
      </c>
      <c r="H14" s="71">
        <v>0</v>
      </c>
      <c r="I14" s="71">
        <v>86</v>
      </c>
      <c r="J14" s="73">
        <f t="shared" si="1"/>
        <v>198.4641025475388</v>
      </c>
      <c r="K14" s="74">
        <v>458</v>
      </c>
      <c r="L14" s="74">
        <v>139</v>
      </c>
      <c r="M14" s="75">
        <f t="shared" si="0"/>
        <v>881.4641025475388</v>
      </c>
      <c r="N14" s="76">
        <v>126</v>
      </c>
      <c r="O14" s="76">
        <v>252</v>
      </c>
      <c r="P14" s="6"/>
      <c r="Q14" s="7"/>
      <c r="R14" s="77">
        <f t="shared" si="2"/>
        <v>0</v>
      </c>
      <c r="S14" s="77">
        <f t="shared" si="3"/>
        <v>0</v>
      </c>
      <c r="T14" s="78">
        <f t="shared" si="4"/>
        <v>0</v>
      </c>
      <c r="U14" s="79" t="s">
        <v>18</v>
      </c>
      <c r="V14" s="79">
        <v>1</v>
      </c>
    </row>
    <row r="15" spans="1:22" s="55" customFormat="1" ht="119" customHeight="1" x14ac:dyDescent="0.2">
      <c r="A15" s="67">
        <v>12</v>
      </c>
      <c r="B15" s="68" t="s">
        <v>38</v>
      </c>
      <c r="C15" s="85" t="s">
        <v>39</v>
      </c>
      <c r="D15" s="69" t="s">
        <v>23</v>
      </c>
      <c r="E15" s="69" t="s">
        <v>313</v>
      </c>
      <c r="F15" s="71">
        <v>440</v>
      </c>
      <c r="G15" s="71">
        <v>343</v>
      </c>
      <c r="H15" s="71">
        <v>497</v>
      </c>
      <c r="I15" s="71">
        <v>461</v>
      </c>
      <c r="J15" s="73">
        <f t="shared" si="1"/>
        <v>679.64843853274613</v>
      </c>
      <c r="K15" s="74">
        <v>1002</v>
      </c>
      <c r="L15" s="74">
        <v>1188</v>
      </c>
      <c r="M15" s="75">
        <f t="shared" si="0"/>
        <v>4610.6484385327458</v>
      </c>
      <c r="N15" s="76">
        <v>659</v>
      </c>
      <c r="O15" s="76">
        <v>1317</v>
      </c>
      <c r="P15" s="6"/>
      <c r="Q15" s="7"/>
      <c r="R15" s="77">
        <f t="shared" si="2"/>
        <v>0</v>
      </c>
      <c r="S15" s="77">
        <f t="shared" si="3"/>
        <v>0</v>
      </c>
      <c r="T15" s="78">
        <f t="shared" si="4"/>
        <v>0</v>
      </c>
      <c r="U15" s="79" t="s">
        <v>18</v>
      </c>
      <c r="V15" s="79">
        <v>1</v>
      </c>
    </row>
    <row r="16" spans="1:22" s="55" customFormat="1" ht="119" customHeight="1" x14ac:dyDescent="0.2">
      <c r="A16" s="67">
        <v>13</v>
      </c>
      <c r="B16" s="68" t="s">
        <v>38</v>
      </c>
      <c r="C16" s="85" t="s">
        <v>40</v>
      </c>
      <c r="D16" s="69" t="s">
        <v>23</v>
      </c>
      <c r="E16" s="69" t="s">
        <v>312</v>
      </c>
      <c r="F16" s="71">
        <v>0</v>
      </c>
      <c r="G16" s="71">
        <v>0</v>
      </c>
      <c r="H16" s="71">
        <v>0</v>
      </c>
      <c r="I16" s="71">
        <v>364</v>
      </c>
      <c r="J16" s="73">
        <f t="shared" si="1"/>
        <v>670.47744182783663</v>
      </c>
      <c r="K16" s="74">
        <v>1235</v>
      </c>
      <c r="L16" s="74">
        <v>1098</v>
      </c>
      <c r="M16" s="75">
        <f t="shared" si="0"/>
        <v>3367.4774418278366</v>
      </c>
      <c r="N16" s="76">
        <v>481</v>
      </c>
      <c r="O16" s="76">
        <v>962</v>
      </c>
      <c r="P16" s="6"/>
      <c r="Q16" s="7"/>
      <c r="R16" s="77">
        <f t="shared" si="2"/>
        <v>0</v>
      </c>
      <c r="S16" s="77">
        <f t="shared" si="3"/>
        <v>0</v>
      </c>
      <c r="T16" s="78">
        <f t="shared" si="4"/>
        <v>0</v>
      </c>
      <c r="U16" s="79" t="s">
        <v>18</v>
      </c>
      <c r="V16" s="79">
        <v>1</v>
      </c>
    </row>
    <row r="17" spans="1:22" s="55" customFormat="1" ht="119" customHeight="1" x14ac:dyDescent="0.2">
      <c r="A17" s="67">
        <v>14</v>
      </c>
      <c r="B17" s="68" t="s">
        <v>41</v>
      </c>
      <c r="C17" s="67" t="s">
        <v>42</v>
      </c>
      <c r="D17" s="69" t="s">
        <v>23</v>
      </c>
      <c r="E17" s="69" t="s">
        <v>313</v>
      </c>
      <c r="F17" s="71">
        <v>650</v>
      </c>
      <c r="G17" s="71">
        <v>630</v>
      </c>
      <c r="H17" s="71">
        <v>930</v>
      </c>
      <c r="I17" s="71">
        <v>1328</v>
      </c>
      <c r="J17" s="73">
        <f t="shared" si="1"/>
        <v>1371.7784077612534</v>
      </c>
      <c r="K17" s="74">
        <v>1417</v>
      </c>
      <c r="L17" s="74">
        <v>1398</v>
      </c>
      <c r="M17" s="75">
        <f t="shared" si="0"/>
        <v>7724.7784077612532</v>
      </c>
      <c r="N17" s="76">
        <v>1104</v>
      </c>
      <c r="O17" s="76">
        <v>2207</v>
      </c>
      <c r="P17" s="6"/>
      <c r="Q17" s="7"/>
      <c r="R17" s="77">
        <f t="shared" si="2"/>
        <v>0</v>
      </c>
      <c r="S17" s="77">
        <f t="shared" si="3"/>
        <v>0</v>
      </c>
      <c r="T17" s="78">
        <f t="shared" si="4"/>
        <v>0</v>
      </c>
      <c r="U17" s="79" t="s">
        <v>18</v>
      </c>
      <c r="V17" s="79">
        <v>1</v>
      </c>
    </row>
    <row r="18" spans="1:22" s="55" customFormat="1" ht="119" customHeight="1" x14ac:dyDescent="0.2">
      <c r="A18" s="67">
        <v>15</v>
      </c>
      <c r="B18" s="80" t="s">
        <v>43</v>
      </c>
      <c r="C18" s="67" t="s">
        <v>44</v>
      </c>
      <c r="D18" s="69" t="s">
        <v>23</v>
      </c>
      <c r="E18" s="69" t="s">
        <v>314</v>
      </c>
      <c r="F18" s="71">
        <v>0</v>
      </c>
      <c r="G18" s="71">
        <v>213</v>
      </c>
      <c r="H18" s="71">
        <v>2063</v>
      </c>
      <c r="I18" s="71">
        <v>2138</v>
      </c>
      <c r="J18" s="73">
        <f t="shared" si="1"/>
        <v>2363.1453615890837</v>
      </c>
      <c r="K18" s="74">
        <v>2612</v>
      </c>
      <c r="L18" s="74">
        <v>1200</v>
      </c>
      <c r="M18" s="75">
        <f t="shared" si="0"/>
        <v>10589.145361589084</v>
      </c>
      <c r="N18" s="76">
        <v>1513</v>
      </c>
      <c r="O18" s="76">
        <v>3025</v>
      </c>
      <c r="P18" s="6"/>
      <c r="Q18" s="7"/>
      <c r="R18" s="77">
        <f t="shared" si="2"/>
        <v>0</v>
      </c>
      <c r="S18" s="77">
        <f t="shared" si="3"/>
        <v>0</v>
      </c>
      <c r="T18" s="78">
        <f t="shared" si="4"/>
        <v>0</v>
      </c>
      <c r="U18" s="79" t="s">
        <v>18</v>
      </c>
      <c r="V18" s="79">
        <v>1</v>
      </c>
    </row>
    <row r="19" spans="1:22" s="55" customFormat="1" ht="119" customHeight="1" x14ac:dyDescent="0.2">
      <c r="A19" s="67">
        <v>16</v>
      </c>
      <c r="B19" s="68" t="s">
        <v>45</v>
      </c>
      <c r="C19" s="67" t="s">
        <v>46</v>
      </c>
      <c r="D19" s="69" t="s">
        <v>23</v>
      </c>
      <c r="E19" s="69" t="s">
        <v>312</v>
      </c>
      <c r="F19" s="71">
        <v>215</v>
      </c>
      <c r="G19" s="71">
        <v>418</v>
      </c>
      <c r="H19" s="71">
        <v>450</v>
      </c>
      <c r="I19" s="71">
        <v>234</v>
      </c>
      <c r="J19" s="73">
        <f t="shared" si="1"/>
        <v>282.06382256503582</v>
      </c>
      <c r="K19" s="74">
        <v>340</v>
      </c>
      <c r="L19" s="74">
        <v>61</v>
      </c>
      <c r="M19" s="75">
        <f t="shared" si="0"/>
        <v>2000.0638225650359</v>
      </c>
      <c r="N19" s="76">
        <v>286</v>
      </c>
      <c r="O19" s="76">
        <v>571</v>
      </c>
      <c r="P19" s="6"/>
      <c r="Q19" s="7"/>
      <c r="R19" s="77">
        <f t="shared" si="2"/>
        <v>0</v>
      </c>
      <c r="S19" s="77">
        <f t="shared" si="3"/>
        <v>0</v>
      </c>
      <c r="T19" s="78">
        <f t="shared" si="4"/>
        <v>0</v>
      </c>
      <c r="U19" s="79" t="s">
        <v>18</v>
      </c>
      <c r="V19" s="79">
        <v>1</v>
      </c>
    </row>
    <row r="20" spans="1:22" s="55" customFormat="1" ht="119" customHeight="1" x14ac:dyDescent="0.2">
      <c r="A20" s="67">
        <v>17</v>
      </c>
      <c r="B20" s="68" t="s">
        <v>47</v>
      </c>
      <c r="C20" s="67" t="s">
        <v>48</v>
      </c>
      <c r="D20" s="69" t="s">
        <v>23</v>
      </c>
      <c r="E20" s="69" t="s">
        <v>315</v>
      </c>
      <c r="F20" s="71">
        <v>0</v>
      </c>
      <c r="G20" s="71">
        <v>294</v>
      </c>
      <c r="H20" s="71">
        <v>490</v>
      </c>
      <c r="I20" s="71">
        <v>622</v>
      </c>
      <c r="J20" s="73">
        <f t="shared" si="1"/>
        <v>706.72908529365054</v>
      </c>
      <c r="K20" s="74">
        <v>803</v>
      </c>
      <c r="L20" s="74">
        <v>407</v>
      </c>
      <c r="M20" s="75">
        <f t="shared" si="0"/>
        <v>3322.7290852936503</v>
      </c>
      <c r="N20" s="76">
        <v>475</v>
      </c>
      <c r="O20" s="76">
        <v>949</v>
      </c>
      <c r="P20" s="6"/>
      <c r="Q20" s="7"/>
      <c r="R20" s="77">
        <f t="shared" si="2"/>
        <v>0</v>
      </c>
      <c r="S20" s="77">
        <f t="shared" si="3"/>
        <v>0</v>
      </c>
      <c r="T20" s="78">
        <f t="shared" si="4"/>
        <v>0</v>
      </c>
      <c r="U20" s="79" t="s">
        <v>18</v>
      </c>
      <c r="V20" s="79">
        <v>1</v>
      </c>
    </row>
    <row r="21" spans="1:22" s="55" customFormat="1" ht="119" customHeight="1" x14ac:dyDescent="0.2">
      <c r="A21" s="67">
        <v>18</v>
      </c>
      <c r="B21" s="80" t="s">
        <v>49</v>
      </c>
      <c r="C21" s="85" t="s">
        <v>37</v>
      </c>
      <c r="D21" s="85" t="s">
        <v>23</v>
      </c>
      <c r="E21" s="85" t="s">
        <v>315</v>
      </c>
      <c r="F21" s="71">
        <v>0</v>
      </c>
      <c r="G21" s="71">
        <v>0</v>
      </c>
      <c r="H21" s="71">
        <v>0</v>
      </c>
      <c r="I21" s="71">
        <v>132</v>
      </c>
      <c r="J21" s="73">
        <f t="shared" si="1"/>
        <v>225.13995647152464</v>
      </c>
      <c r="K21" s="74">
        <v>384</v>
      </c>
      <c r="L21" s="74">
        <v>131</v>
      </c>
      <c r="M21" s="75">
        <f t="shared" si="0"/>
        <v>872.13995647152467</v>
      </c>
      <c r="N21" s="76">
        <v>125</v>
      </c>
      <c r="O21" s="76">
        <v>249</v>
      </c>
      <c r="P21" s="6"/>
      <c r="Q21" s="7"/>
      <c r="R21" s="77">
        <f t="shared" si="2"/>
        <v>0</v>
      </c>
      <c r="S21" s="77">
        <f t="shared" si="3"/>
        <v>0</v>
      </c>
      <c r="T21" s="78">
        <f t="shared" si="4"/>
        <v>0</v>
      </c>
      <c r="U21" s="79" t="s">
        <v>18</v>
      </c>
      <c r="V21" s="79">
        <v>1</v>
      </c>
    </row>
    <row r="22" spans="1:22" s="55" customFormat="1" ht="119" customHeight="1" x14ac:dyDescent="0.2">
      <c r="A22" s="140">
        <v>19</v>
      </c>
      <c r="B22" s="141" t="s">
        <v>50</v>
      </c>
      <c r="C22" s="140" t="s">
        <v>51</v>
      </c>
      <c r="D22" s="142" t="s">
        <v>17</v>
      </c>
      <c r="E22" s="143" t="s">
        <v>650</v>
      </c>
      <c r="F22" s="71">
        <v>12</v>
      </c>
      <c r="G22" s="71">
        <v>4</v>
      </c>
      <c r="H22" s="71">
        <v>5</v>
      </c>
      <c r="I22" s="71">
        <v>4</v>
      </c>
      <c r="J22" s="73">
        <f t="shared" si="1"/>
        <v>9.3808315196468595</v>
      </c>
      <c r="K22" s="74">
        <v>22</v>
      </c>
      <c r="L22" s="74">
        <v>8</v>
      </c>
      <c r="M22" s="75">
        <f t="shared" si="0"/>
        <v>64.380831519646861</v>
      </c>
      <c r="N22" s="76">
        <v>9</v>
      </c>
      <c r="O22" s="76">
        <v>18</v>
      </c>
      <c r="P22" s="6"/>
      <c r="Q22" s="7"/>
      <c r="R22" s="77">
        <f t="shared" si="2"/>
        <v>0</v>
      </c>
      <c r="S22" s="77">
        <f t="shared" si="3"/>
        <v>0</v>
      </c>
      <c r="T22" s="78">
        <f t="shared" si="4"/>
        <v>0</v>
      </c>
      <c r="U22" s="79" t="s">
        <v>18</v>
      </c>
      <c r="V22" s="79">
        <v>1</v>
      </c>
    </row>
    <row r="23" spans="1:22" s="55" customFormat="1" ht="134" customHeight="1" x14ac:dyDescent="0.2">
      <c r="A23" s="67">
        <v>20</v>
      </c>
      <c r="B23" s="68" t="s">
        <v>52</v>
      </c>
      <c r="C23" s="67" t="s">
        <v>53</v>
      </c>
      <c r="D23" s="85" t="s">
        <v>23</v>
      </c>
      <c r="E23" s="70" t="s">
        <v>316</v>
      </c>
      <c r="F23" s="71">
        <v>78</v>
      </c>
      <c r="G23" s="71">
        <v>12</v>
      </c>
      <c r="H23" s="71">
        <v>36</v>
      </c>
      <c r="I23" s="71">
        <v>49</v>
      </c>
      <c r="J23" s="73">
        <f t="shared" si="1"/>
        <v>73.749576269969168</v>
      </c>
      <c r="K23" s="74">
        <v>111</v>
      </c>
      <c r="L23" s="74">
        <v>10</v>
      </c>
      <c r="M23" s="75">
        <f t="shared" si="0"/>
        <v>369.74957626996917</v>
      </c>
      <c r="N23" s="76">
        <v>53</v>
      </c>
      <c r="O23" s="76">
        <v>106</v>
      </c>
      <c r="P23" s="6"/>
      <c r="Q23" s="7"/>
      <c r="R23" s="77">
        <f t="shared" si="2"/>
        <v>0</v>
      </c>
      <c r="S23" s="77">
        <f t="shared" si="3"/>
        <v>0</v>
      </c>
      <c r="T23" s="78">
        <f t="shared" si="4"/>
        <v>0</v>
      </c>
      <c r="U23" s="79" t="s">
        <v>18</v>
      </c>
      <c r="V23" s="79">
        <v>1</v>
      </c>
    </row>
    <row r="24" spans="1:22" s="55" customFormat="1" ht="119" customHeight="1" x14ac:dyDescent="0.2">
      <c r="A24" s="67">
        <v>21</v>
      </c>
      <c r="B24" s="68" t="s">
        <v>54</v>
      </c>
      <c r="C24" s="67" t="s">
        <v>53</v>
      </c>
      <c r="D24" s="85" t="s">
        <v>23</v>
      </c>
      <c r="E24" s="70" t="s">
        <v>317</v>
      </c>
      <c r="F24" s="71">
        <v>40</v>
      </c>
      <c r="G24" s="71">
        <v>4</v>
      </c>
      <c r="H24" s="71">
        <v>21</v>
      </c>
      <c r="I24" s="71">
        <v>26</v>
      </c>
      <c r="J24" s="73">
        <f t="shared" si="1"/>
        <v>16.911534525287763</v>
      </c>
      <c r="K24" s="74">
        <v>11</v>
      </c>
      <c r="L24" s="74">
        <v>4</v>
      </c>
      <c r="M24" s="75">
        <f t="shared" si="0"/>
        <v>122.91153452528776</v>
      </c>
      <c r="N24" s="76">
        <v>18</v>
      </c>
      <c r="O24" s="76">
        <v>35</v>
      </c>
      <c r="P24" s="6"/>
      <c r="Q24" s="7"/>
      <c r="R24" s="77">
        <f t="shared" si="2"/>
        <v>0</v>
      </c>
      <c r="S24" s="77">
        <f t="shared" si="3"/>
        <v>0</v>
      </c>
      <c r="T24" s="78">
        <f t="shared" si="4"/>
        <v>0</v>
      </c>
      <c r="U24" s="79" t="s">
        <v>18</v>
      </c>
      <c r="V24" s="79">
        <v>1</v>
      </c>
    </row>
    <row r="25" spans="1:22" s="55" customFormat="1" ht="119" customHeight="1" x14ac:dyDescent="0.2">
      <c r="A25" s="67">
        <v>22</v>
      </c>
      <c r="B25" s="68" t="s">
        <v>55</v>
      </c>
      <c r="C25" s="67" t="s">
        <v>56</v>
      </c>
      <c r="D25" s="83" t="s">
        <v>17</v>
      </c>
      <c r="E25" s="82" t="s">
        <v>318</v>
      </c>
      <c r="F25" s="71">
        <v>15</v>
      </c>
      <c r="G25" s="71">
        <v>19</v>
      </c>
      <c r="H25" s="71">
        <v>12</v>
      </c>
      <c r="I25" s="71">
        <v>30</v>
      </c>
      <c r="J25" s="73">
        <f t="shared" si="1"/>
        <v>22.583179581272429</v>
      </c>
      <c r="K25" s="74">
        <v>17</v>
      </c>
      <c r="L25" s="74">
        <v>7</v>
      </c>
      <c r="M25" s="75">
        <f t="shared" si="0"/>
        <v>122.58317958127243</v>
      </c>
      <c r="N25" s="76">
        <v>18</v>
      </c>
      <c r="O25" s="76">
        <v>35</v>
      </c>
      <c r="P25" s="6"/>
      <c r="Q25" s="7"/>
      <c r="R25" s="77">
        <f t="shared" si="2"/>
        <v>0</v>
      </c>
      <c r="S25" s="77">
        <f t="shared" si="3"/>
        <v>0</v>
      </c>
      <c r="T25" s="78">
        <f t="shared" si="4"/>
        <v>0</v>
      </c>
      <c r="U25" s="79" t="s">
        <v>18</v>
      </c>
      <c r="V25" s="79">
        <v>1</v>
      </c>
    </row>
    <row r="26" spans="1:22" s="55" customFormat="1" ht="119" customHeight="1" x14ac:dyDescent="0.2">
      <c r="A26" s="67">
        <v>23</v>
      </c>
      <c r="B26" s="68" t="s">
        <v>57</v>
      </c>
      <c r="C26" s="67" t="s">
        <v>58</v>
      </c>
      <c r="D26" s="83" t="s">
        <v>17</v>
      </c>
      <c r="E26" s="70" t="s">
        <v>319</v>
      </c>
      <c r="F26" s="71">
        <v>7</v>
      </c>
      <c r="G26" s="71">
        <v>4</v>
      </c>
      <c r="H26" s="71">
        <v>7</v>
      </c>
      <c r="I26" s="71">
        <v>17</v>
      </c>
      <c r="J26" s="73">
        <f t="shared" si="1"/>
        <v>17.972200755611428</v>
      </c>
      <c r="K26" s="74">
        <v>19</v>
      </c>
      <c r="L26" s="74">
        <v>17</v>
      </c>
      <c r="M26" s="75">
        <f t="shared" si="0"/>
        <v>88.972200755611425</v>
      </c>
      <c r="N26" s="76">
        <v>13</v>
      </c>
      <c r="O26" s="76">
        <v>25</v>
      </c>
      <c r="P26" s="6"/>
      <c r="Q26" s="7"/>
      <c r="R26" s="77">
        <f t="shared" si="2"/>
        <v>0</v>
      </c>
      <c r="S26" s="77">
        <f t="shared" si="3"/>
        <v>0</v>
      </c>
      <c r="T26" s="78">
        <f t="shared" si="4"/>
        <v>0</v>
      </c>
      <c r="U26" s="79" t="s">
        <v>18</v>
      </c>
      <c r="V26" s="79">
        <v>1</v>
      </c>
    </row>
    <row r="27" spans="1:22" s="55" customFormat="1" ht="119" customHeight="1" x14ac:dyDescent="0.2">
      <c r="A27" s="67">
        <v>24</v>
      </c>
      <c r="B27" s="68" t="s">
        <v>320</v>
      </c>
      <c r="C27" s="67" t="s">
        <v>53</v>
      </c>
      <c r="D27" s="83" t="s">
        <v>17</v>
      </c>
      <c r="E27" s="82" t="s">
        <v>321</v>
      </c>
      <c r="F27" s="71">
        <v>12</v>
      </c>
      <c r="G27" s="71">
        <v>2</v>
      </c>
      <c r="H27" s="71">
        <v>12</v>
      </c>
      <c r="I27" s="71">
        <v>21</v>
      </c>
      <c r="J27" s="73">
        <f t="shared" si="1"/>
        <v>14.491376746189438</v>
      </c>
      <c r="K27" s="74">
        <v>10</v>
      </c>
      <c r="L27" s="74">
        <v>8</v>
      </c>
      <c r="M27" s="75">
        <f t="shared" si="0"/>
        <v>79.491376746189445</v>
      </c>
      <c r="N27" s="76">
        <v>11</v>
      </c>
      <c r="O27" s="76">
        <v>23</v>
      </c>
      <c r="P27" s="6"/>
      <c r="Q27" s="7"/>
      <c r="R27" s="77">
        <f t="shared" si="2"/>
        <v>0</v>
      </c>
      <c r="S27" s="77">
        <f t="shared" si="3"/>
        <v>0</v>
      </c>
      <c r="T27" s="78">
        <f t="shared" si="4"/>
        <v>0</v>
      </c>
      <c r="U27" s="79" t="s">
        <v>18</v>
      </c>
      <c r="V27" s="79">
        <v>1</v>
      </c>
    </row>
    <row r="28" spans="1:22" s="55" customFormat="1" ht="119" customHeight="1" x14ac:dyDescent="0.2">
      <c r="A28" s="67">
        <v>25</v>
      </c>
      <c r="B28" s="68" t="s">
        <v>59</v>
      </c>
      <c r="C28" s="67" t="s">
        <v>60</v>
      </c>
      <c r="D28" s="69" t="s">
        <v>23</v>
      </c>
      <c r="E28" s="81" t="s">
        <v>322</v>
      </c>
      <c r="F28" s="71">
        <v>214</v>
      </c>
      <c r="G28" s="71">
        <v>118</v>
      </c>
      <c r="H28" s="71">
        <v>120</v>
      </c>
      <c r="I28" s="71">
        <v>164</v>
      </c>
      <c r="J28" s="73">
        <f t="shared" si="1"/>
        <v>190.37857022259621</v>
      </c>
      <c r="K28" s="74">
        <v>221</v>
      </c>
      <c r="L28" s="74">
        <v>149</v>
      </c>
      <c r="M28" s="75">
        <f t="shared" si="0"/>
        <v>1176.3785702225962</v>
      </c>
      <c r="N28" s="76">
        <v>168</v>
      </c>
      <c r="O28" s="76">
        <v>336</v>
      </c>
      <c r="P28" s="6"/>
      <c r="Q28" s="7"/>
      <c r="R28" s="77">
        <f t="shared" si="2"/>
        <v>0</v>
      </c>
      <c r="S28" s="77">
        <f t="shared" si="3"/>
        <v>0</v>
      </c>
      <c r="T28" s="78">
        <f t="shared" si="4"/>
        <v>0</v>
      </c>
      <c r="U28" s="79" t="s">
        <v>18</v>
      </c>
      <c r="V28" s="79">
        <v>1</v>
      </c>
    </row>
    <row r="29" spans="1:22" s="55" customFormat="1" ht="119" customHeight="1" x14ac:dyDescent="0.2">
      <c r="A29" s="67">
        <v>26</v>
      </c>
      <c r="B29" s="68" t="s">
        <v>61</v>
      </c>
      <c r="C29" s="67" t="s">
        <v>62</v>
      </c>
      <c r="D29" s="69" t="s">
        <v>23</v>
      </c>
      <c r="E29" s="82" t="s">
        <v>323</v>
      </c>
      <c r="F29" s="71">
        <v>37</v>
      </c>
      <c r="G29" s="71">
        <v>18</v>
      </c>
      <c r="H29" s="71">
        <v>20</v>
      </c>
      <c r="I29" s="71">
        <v>30</v>
      </c>
      <c r="J29" s="73">
        <f t="shared" si="1"/>
        <v>52.249401910452526</v>
      </c>
      <c r="K29" s="74">
        <v>91</v>
      </c>
      <c r="L29" s="74">
        <v>33</v>
      </c>
      <c r="M29" s="75">
        <f t="shared" si="0"/>
        <v>281.24940191045255</v>
      </c>
      <c r="N29" s="76">
        <v>40</v>
      </c>
      <c r="O29" s="76">
        <v>80</v>
      </c>
      <c r="P29" s="6"/>
      <c r="Q29" s="7"/>
      <c r="R29" s="77">
        <f t="shared" si="2"/>
        <v>0</v>
      </c>
      <c r="S29" s="77">
        <f t="shared" si="3"/>
        <v>0</v>
      </c>
      <c r="T29" s="78">
        <f t="shared" si="4"/>
        <v>0</v>
      </c>
      <c r="U29" s="79" t="s">
        <v>18</v>
      </c>
      <c r="V29" s="79">
        <v>1</v>
      </c>
    </row>
    <row r="30" spans="1:22" s="55" customFormat="1" ht="119" customHeight="1" x14ac:dyDescent="0.2">
      <c r="A30" s="67">
        <v>27</v>
      </c>
      <c r="B30" s="68" t="s">
        <v>63</v>
      </c>
      <c r="C30" s="67" t="s">
        <v>64</v>
      </c>
      <c r="D30" s="69" t="s">
        <v>23</v>
      </c>
      <c r="E30" s="69" t="s">
        <v>324</v>
      </c>
      <c r="F30" s="71">
        <v>21</v>
      </c>
      <c r="G30" s="71">
        <v>7</v>
      </c>
      <c r="H30" s="71">
        <v>11</v>
      </c>
      <c r="I30" s="71">
        <v>14</v>
      </c>
      <c r="J30" s="73">
        <f t="shared" si="1"/>
        <v>27.748873851023216</v>
      </c>
      <c r="K30" s="74">
        <v>55</v>
      </c>
      <c r="L30" s="74">
        <v>17</v>
      </c>
      <c r="M30" s="75">
        <f t="shared" si="0"/>
        <v>152.74887385102323</v>
      </c>
      <c r="N30" s="76">
        <v>22</v>
      </c>
      <c r="O30" s="76">
        <v>44</v>
      </c>
      <c r="P30" s="6"/>
      <c r="Q30" s="7"/>
      <c r="R30" s="77">
        <f t="shared" si="2"/>
        <v>0</v>
      </c>
      <c r="S30" s="77">
        <f t="shared" si="3"/>
        <v>0</v>
      </c>
      <c r="T30" s="78">
        <f t="shared" si="4"/>
        <v>0</v>
      </c>
      <c r="U30" s="79" t="s">
        <v>18</v>
      </c>
      <c r="V30" s="79">
        <v>1</v>
      </c>
    </row>
    <row r="31" spans="1:22" s="55" customFormat="1" ht="119" customHeight="1" x14ac:dyDescent="0.2">
      <c r="A31" s="67">
        <v>28</v>
      </c>
      <c r="B31" s="68" t="s">
        <v>65</v>
      </c>
      <c r="C31" s="67" t="s">
        <v>66</v>
      </c>
      <c r="D31" s="69" t="s">
        <v>23</v>
      </c>
      <c r="E31" s="69" t="s">
        <v>325</v>
      </c>
      <c r="F31" s="71">
        <v>573</v>
      </c>
      <c r="G31" s="71">
        <v>284</v>
      </c>
      <c r="H31" s="71">
        <v>373</v>
      </c>
      <c r="I31" s="71">
        <v>362</v>
      </c>
      <c r="J31" s="73">
        <f t="shared" si="1"/>
        <v>419.87379056092556</v>
      </c>
      <c r="K31" s="74">
        <v>487</v>
      </c>
      <c r="L31" s="74">
        <v>230</v>
      </c>
      <c r="M31" s="75">
        <f t="shared" si="0"/>
        <v>2728.8737905609255</v>
      </c>
      <c r="N31" s="76">
        <v>390</v>
      </c>
      <c r="O31" s="76">
        <v>780</v>
      </c>
      <c r="P31" s="6"/>
      <c r="Q31" s="7"/>
      <c r="R31" s="77">
        <f t="shared" si="2"/>
        <v>0</v>
      </c>
      <c r="S31" s="77">
        <f t="shared" si="3"/>
        <v>0</v>
      </c>
      <c r="T31" s="78">
        <f t="shared" si="4"/>
        <v>0</v>
      </c>
      <c r="U31" s="79" t="s">
        <v>18</v>
      </c>
      <c r="V31" s="79">
        <v>1</v>
      </c>
    </row>
    <row r="32" spans="1:22" s="55" customFormat="1" ht="119" customHeight="1" x14ac:dyDescent="0.2">
      <c r="A32" s="67">
        <v>29</v>
      </c>
      <c r="B32" s="68" t="s">
        <v>67</v>
      </c>
      <c r="C32" s="67" t="s">
        <v>630</v>
      </c>
      <c r="D32" s="69" t="s">
        <v>23</v>
      </c>
      <c r="E32" s="82" t="s">
        <v>326</v>
      </c>
      <c r="F32" s="71">
        <v>5</v>
      </c>
      <c r="G32" s="71">
        <v>0</v>
      </c>
      <c r="H32" s="71">
        <v>20</v>
      </c>
      <c r="I32" s="71">
        <v>0</v>
      </c>
      <c r="J32" s="73">
        <v>10</v>
      </c>
      <c r="K32" s="74">
        <v>0</v>
      </c>
      <c r="L32" s="74">
        <v>2</v>
      </c>
      <c r="M32" s="75">
        <f t="shared" si="0"/>
        <v>37</v>
      </c>
      <c r="N32" s="76">
        <v>5</v>
      </c>
      <c r="O32" s="76">
        <v>11</v>
      </c>
      <c r="P32" s="6"/>
      <c r="Q32" s="7"/>
      <c r="R32" s="77">
        <f t="shared" si="2"/>
        <v>0</v>
      </c>
      <c r="S32" s="77">
        <f t="shared" si="3"/>
        <v>0</v>
      </c>
      <c r="T32" s="78">
        <f t="shared" si="4"/>
        <v>0</v>
      </c>
      <c r="U32" s="79" t="s">
        <v>18</v>
      </c>
      <c r="V32" s="79">
        <v>1</v>
      </c>
    </row>
    <row r="33" spans="1:22" s="55" customFormat="1" ht="119" customHeight="1" x14ac:dyDescent="0.2">
      <c r="A33" s="67">
        <v>30</v>
      </c>
      <c r="B33" s="68" t="s">
        <v>68</v>
      </c>
      <c r="C33" s="67" t="s">
        <v>630</v>
      </c>
      <c r="D33" s="69" t="s">
        <v>23</v>
      </c>
      <c r="E33" s="70" t="s">
        <v>327</v>
      </c>
      <c r="F33" s="71">
        <v>109</v>
      </c>
      <c r="G33" s="71">
        <v>30</v>
      </c>
      <c r="H33" s="71">
        <v>60</v>
      </c>
      <c r="I33" s="71">
        <v>57</v>
      </c>
      <c r="J33" s="73">
        <f t="shared" si="1"/>
        <v>89.011235245894667</v>
      </c>
      <c r="K33" s="74">
        <v>139</v>
      </c>
      <c r="L33" s="74">
        <v>23</v>
      </c>
      <c r="M33" s="75">
        <f t="shared" si="0"/>
        <v>507.01123524589468</v>
      </c>
      <c r="N33" s="76">
        <v>72</v>
      </c>
      <c r="O33" s="76">
        <v>145</v>
      </c>
      <c r="P33" s="6"/>
      <c r="Q33" s="7"/>
      <c r="R33" s="77">
        <f t="shared" si="2"/>
        <v>0</v>
      </c>
      <c r="S33" s="77">
        <f t="shared" si="3"/>
        <v>0</v>
      </c>
      <c r="T33" s="78">
        <f t="shared" si="4"/>
        <v>0</v>
      </c>
      <c r="U33" s="79" t="s">
        <v>18</v>
      </c>
      <c r="V33" s="79">
        <v>1</v>
      </c>
    </row>
    <row r="34" spans="1:22" s="55" customFormat="1" ht="119" customHeight="1" x14ac:dyDescent="0.2">
      <c r="A34" s="67">
        <v>31</v>
      </c>
      <c r="B34" s="80" t="s">
        <v>69</v>
      </c>
      <c r="C34" s="67" t="s">
        <v>70</v>
      </c>
      <c r="D34" s="69" t="s">
        <v>23</v>
      </c>
      <c r="E34" s="70" t="s">
        <v>328</v>
      </c>
      <c r="F34" s="71">
        <v>0</v>
      </c>
      <c r="G34" s="71">
        <v>0</v>
      </c>
      <c r="H34" s="71">
        <v>90</v>
      </c>
      <c r="I34" s="71">
        <v>0</v>
      </c>
      <c r="J34" s="73">
        <v>45</v>
      </c>
      <c r="K34" s="74">
        <v>22</v>
      </c>
      <c r="L34" s="74">
        <v>2</v>
      </c>
      <c r="M34" s="75">
        <f t="shared" si="0"/>
        <v>159</v>
      </c>
      <c r="N34" s="76">
        <v>23</v>
      </c>
      <c r="O34" s="76">
        <v>45</v>
      </c>
      <c r="P34" s="6"/>
      <c r="Q34" s="7"/>
      <c r="R34" s="77">
        <f t="shared" si="2"/>
        <v>0</v>
      </c>
      <c r="S34" s="77">
        <f t="shared" si="3"/>
        <v>0</v>
      </c>
      <c r="T34" s="78">
        <f t="shared" si="4"/>
        <v>0</v>
      </c>
      <c r="U34" s="79" t="s">
        <v>18</v>
      </c>
      <c r="V34" s="79">
        <v>1</v>
      </c>
    </row>
    <row r="35" spans="1:22" s="55" customFormat="1" ht="119" customHeight="1" x14ac:dyDescent="0.2">
      <c r="A35" s="67">
        <v>32</v>
      </c>
      <c r="B35" s="68" t="s">
        <v>631</v>
      </c>
      <c r="C35" s="67" t="s">
        <v>53</v>
      </c>
      <c r="D35" s="69" t="s">
        <v>23</v>
      </c>
      <c r="E35" s="69" t="s">
        <v>329</v>
      </c>
      <c r="F35" s="71">
        <v>100</v>
      </c>
      <c r="G35" s="71">
        <v>8</v>
      </c>
      <c r="H35" s="71">
        <v>47</v>
      </c>
      <c r="I35" s="71">
        <v>83</v>
      </c>
      <c r="J35" s="73">
        <f t="shared" si="1"/>
        <v>119.13437790998869</v>
      </c>
      <c r="K35" s="74">
        <v>171</v>
      </c>
      <c r="L35" s="74">
        <v>25</v>
      </c>
      <c r="M35" s="75">
        <f t="shared" si="0"/>
        <v>553.13437790998864</v>
      </c>
      <c r="N35" s="76">
        <v>79</v>
      </c>
      <c r="O35" s="76">
        <v>158</v>
      </c>
      <c r="P35" s="6"/>
      <c r="Q35" s="7"/>
      <c r="R35" s="77">
        <f t="shared" si="2"/>
        <v>0</v>
      </c>
      <c r="S35" s="77">
        <f t="shared" si="3"/>
        <v>0</v>
      </c>
      <c r="T35" s="78">
        <f t="shared" si="4"/>
        <v>0</v>
      </c>
      <c r="U35" s="79" t="s">
        <v>18</v>
      </c>
      <c r="V35" s="79">
        <v>1</v>
      </c>
    </row>
    <row r="36" spans="1:22" s="55" customFormat="1" ht="119" customHeight="1" x14ac:dyDescent="0.2">
      <c r="A36" s="67">
        <v>33</v>
      </c>
      <c r="B36" s="68" t="s">
        <v>632</v>
      </c>
      <c r="C36" s="67" t="s">
        <v>53</v>
      </c>
      <c r="D36" s="69" t="s">
        <v>23</v>
      </c>
      <c r="E36" s="69" t="s">
        <v>329</v>
      </c>
      <c r="F36" s="71">
        <v>289</v>
      </c>
      <c r="G36" s="71">
        <v>118</v>
      </c>
      <c r="H36" s="71">
        <v>131</v>
      </c>
      <c r="I36" s="71">
        <v>188</v>
      </c>
      <c r="J36" s="73">
        <f t="shared" si="1"/>
        <v>263.74229846575616</v>
      </c>
      <c r="K36" s="74">
        <v>370</v>
      </c>
      <c r="L36" s="74">
        <v>78</v>
      </c>
      <c r="M36" s="75">
        <f t="shared" ref="M36:M67" si="5">+SUM(F36:L36)</f>
        <v>1437.7422984657562</v>
      </c>
      <c r="N36" s="76">
        <v>205</v>
      </c>
      <c r="O36" s="76">
        <v>411</v>
      </c>
      <c r="P36" s="6"/>
      <c r="Q36" s="7"/>
      <c r="R36" s="77">
        <f t="shared" si="2"/>
        <v>0</v>
      </c>
      <c r="S36" s="77">
        <f t="shared" si="3"/>
        <v>0</v>
      </c>
      <c r="T36" s="78">
        <f t="shared" si="4"/>
        <v>0</v>
      </c>
      <c r="U36" s="79" t="s">
        <v>18</v>
      </c>
      <c r="V36" s="79">
        <v>1</v>
      </c>
    </row>
    <row r="37" spans="1:22" s="55" customFormat="1" ht="119" customHeight="1" x14ac:dyDescent="0.2">
      <c r="A37" s="67">
        <v>34</v>
      </c>
      <c r="B37" s="68" t="s">
        <v>330</v>
      </c>
      <c r="C37" s="67" t="s">
        <v>71</v>
      </c>
      <c r="D37" s="83" t="s">
        <v>17</v>
      </c>
      <c r="E37" s="70" t="s">
        <v>331</v>
      </c>
      <c r="F37" s="71">
        <v>497</v>
      </c>
      <c r="G37" s="71">
        <v>231</v>
      </c>
      <c r="H37" s="71">
        <v>231</v>
      </c>
      <c r="I37" s="71">
        <v>343</v>
      </c>
      <c r="J37" s="73">
        <f t="shared" si="1"/>
        <v>598.40788764855029</v>
      </c>
      <c r="K37" s="74">
        <v>1044</v>
      </c>
      <c r="L37" s="74">
        <v>244</v>
      </c>
      <c r="M37" s="75">
        <f t="shared" si="5"/>
        <v>3188.4078876485501</v>
      </c>
      <c r="N37" s="76">
        <v>455</v>
      </c>
      <c r="O37" s="76">
        <v>911</v>
      </c>
      <c r="P37" s="6"/>
      <c r="Q37" s="7"/>
      <c r="R37" s="77">
        <f t="shared" si="2"/>
        <v>0</v>
      </c>
      <c r="S37" s="77">
        <f t="shared" si="3"/>
        <v>0</v>
      </c>
      <c r="T37" s="78">
        <f t="shared" si="4"/>
        <v>0</v>
      </c>
      <c r="U37" s="79" t="s">
        <v>18</v>
      </c>
      <c r="V37" s="79">
        <v>1</v>
      </c>
    </row>
    <row r="38" spans="1:22" s="55" customFormat="1" ht="119" customHeight="1" x14ac:dyDescent="0.2">
      <c r="A38" s="67">
        <v>35</v>
      </c>
      <c r="B38" s="68" t="s">
        <v>72</v>
      </c>
      <c r="C38" s="67" t="s">
        <v>53</v>
      </c>
      <c r="D38" s="83" t="s">
        <v>17</v>
      </c>
      <c r="E38" s="70" t="s">
        <v>332</v>
      </c>
      <c r="F38" s="71">
        <v>1001</v>
      </c>
      <c r="G38" s="71">
        <v>495</v>
      </c>
      <c r="H38" s="71">
        <v>649</v>
      </c>
      <c r="I38" s="71">
        <v>642</v>
      </c>
      <c r="J38" s="73">
        <f t="shared" si="1"/>
        <v>852.11618926059612</v>
      </c>
      <c r="K38" s="74">
        <v>1131</v>
      </c>
      <c r="L38" s="74">
        <v>1337</v>
      </c>
      <c r="M38" s="75">
        <f t="shared" si="5"/>
        <v>6107.116189260596</v>
      </c>
      <c r="N38" s="76">
        <v>872</v>
      </c>
      <c r="O38" s="76">
        <v>1745</v>
      </c>
      <c r="P38" s="6"/>
      <c r="Q38" s="7"/>
      <c r="R38" s="77">
        <f t="shared" si="2"/>
        <v>0</v>
      </c>
      <c r="S38" s="77">
        <f t="shared" si="3"/>
        <v>0</v>
      </c>
      <c r="T38" s="78">
        <f t="shared" si="4"/>
        <v>0</v>
      </c>
      <c r="U38" s="79" t="s">
        <v>18</v>
      </c>
      <c r="V38" s="79">
        <v>1</v>
      </c>
    </row>
    <row r="39" spans="1:22" s="55" customFormat="1" ht="119" customHeight="1" x14ac:dyDescent="0.2">
      <c r="A39" s="67">
        <v>36</v>
      </c>
      <c r="B39" s="68" t="s">
        <v>73</v>
      </c>
      <c r="C39" s="67" t="s">
        <v>74</v>
      </c>
      <c r="D39" s="83" t="s">
        <v>17</v>
      </c>
      <c r="E39" s="82" t="s">
        <v>333</v>
      </c>
      <c r="F39" s="71">
        <v>4</v>
      </c>
      <c r="G39" s="71">
        <v>7</v>
      </c>
      <c r="H39" s="71">
        <v>2</v>
      </c>
      <c r="I39" s="71">
        <v>3</v>
      </c>
      <c r="J39" s="73">
        <f t="shared" si="1"/>
        <v>6</v>
      </c>
      <c r="K39" s="74">
        <v>12</v>
      </c>
      <c r="L39" s="74">
        <v>5</v>
      </c>
      <c r="M39" s="75">
        <f t="shared" si="5"/>
        <v>39</v>
      </c>
      <c r="N39" s="76">
        <v>6</v>
      </c>
      <c r="O39" s="76">
        <v>11</v>
      </c>
      <c r="P39" s="6"/>
      <c r="Q39" s="7"/>
      <c r="R39" s="77">
        <f t="shared" si="2"/>
        <v>0</v>
      </c>
      <c r="S39" s="77">
        <f t="shared" si="3"/>
        <v>0</v>
      </c>
      <c r="T39" s="78">
        <f t="shared" si="4"/>
        <v>0</v>
      </c>
      <c r="U39" s="79" t="s">
        <v>18</v>
      </c>
      <c r="V39" s="79">
        <v>1</v>
      </c>
    </row>
    <row r="40" spans="1:22" s="55" customFormat="1" ht="119" customHeight="1" x14ac:dyDescent="0.2">
      <c r="A40" s="67">
        <v>37</v>
      </c>
      <c r="B40" s="80" t="s">
        <v>75</v>
      </c>
      <c r="C40" s="67" t="s">
        <v>76</v>
      </c>
      <c r="D40" s="69" t="s">
        <v>23</v>
      </c>
      <c r="E40" s="69" t="s">
        <v>334</v>
      </c>
      <c r="F40" s="71">
        <v>0</v>
      </c>
      <c r="G40" s="71">
        <v>1000</v>
      </c>
      <c r="H40" s="71">
        <v>0</v>
      </c>
      <c r="I40" s="71">
        <v>0</v>
      </c>
      <c r="J40" s="73">
        <v>1</v>
      </c>
      <c r="K40" s="74">
        <v>2</v>
      </c>
      <c r="L40" s="74">
        <v>0</v>
      </c>
      <c r="M40" s="75">
        <f t="shared" si="5"/>
        <v>1003</v>
      </c>
      <c r="N40" s="76">
        <v>143</v>
      </c>
      <c r="O40" s="76">
        <v>287</v>
      </c>
      <c r="P40" s="6"/>
      <c r="Q40" s="7"/>
      <c r="R40" s="77">
        <f t="shared" si="2"/>
        <v>0</v>
      </c>
      <c r="S40" s="77">
        <f t="shared" si="3"/>
        <v>0</v>
      </c>
      <c r="T40" s="78">
        <f t="shared" si="4"/>
        <v>0</v>
      </c>
      <c r="U40" s="79" t="s">
        <v>18</v>
      </c>
      <c r="V40" s="79">
        <v>1</v>
      </c>
    </row>
    <row r="41" spans="1:22" s="55" customFormat="1" ht="119" customHeight="1" x14ac:dyDescent="0.2">
      <c r="A41" s="67">
        <v>38</v>
      </c>
      <c r="B41" s="80" t="s">
        <v>75</v>
      </c>
      <c r="C41" s="67" t="s">
        <v>20</v>
      </c>
      <c r="D41" s="69" t="s">
        <v>23</v>
      </c>
      <c r="E41" s="69" t="s">
        <v>334</v>
      </c>
      <c r="F41" s="71">
        <v>0</v>
      </c>
      <c r="G41" s="71">
        <v>495</v>
      </c>
      <c r="H41" s="71">
        <v>362</v>
      </c>
      <c r="I41" s="71">
        <v>5</v>
      </c>
      <c r="J41" s="73">
        <f t="shared" si="1"/>
        <v>5</v>
      </c>
      <c r="K41" s="74">
        <v>5</v>
      </c>
      <c r="L41" s="74">
        <v>4</v>
      </c>
      <c r="M41" s="75">
        <f t="shared" si="5"/>
        <v>876</v>
      </c>
      <c r="N41" s="76">
        <v>125</v>
      </c>
      <c r="O41" s="76">
        <v>250</v>
      </c>
      <c r="P41" s="6"/>
      <c r="Q41" s="7"/>
      <c r="R41" s="77">
        <f t="shared" si="2"/>
        <v>0</v>
      </c>
      <c r="S41" s="77">
        <f t="shared" si="3"/>
        <v>0</v>
      </c>
      <c r="T41" s="78">
        <f t="shared" si="4"/>
        <v>0</v>
      </c>
      <c r="U41" s="79" t="s">
        <v>18</v>
      </c>
      <c r="V41" s="79">
        <v>1</v>
      </c>
    </row>
    <row r="42" spans="1:22" s="55" customFormat="1" ht="119" customHeight="1" x14ac:dyDescent="0.2">
      <c r="A42" s="67">
        <v>39</v>
      </c>
      <c r="B42" s="68" t="s">
        <v>77</v>
      </c>
      <c r="C42" s="85" t="s">
        <v>633</v>
      </c>
      <c r="D42" s="69" t="s">
        <v>23</v>
      </c>
      <c r="E42" s="82" t="s">
        <v>335</v>
      </c>
      <c r="F42" s="71">
        <v>105</v>
      </c>
      <c r="G42" s="71">
        <v>30</v>
      </c>
      <c r="H42" s="71">
        <v>303</v>
      </c>
      <c r="I42" s="71">
        <v>0</v>
      </c>
      <c r="J42" s="73">
        <v>50</v>
      </c>
      <c r="K42" s="74">
        <v>134</v>
      </c>
      <c r="L42" s="74">
        <v>26</v>
      </c>
      <c r="M42" s="75">
        <f t="shared" si="5"/>
        <v>648</v>
      </c>
      <c r="N42" s="76">
        <v>93</v>
      </c>
      <c r="O42" s="76">
        <v>185</v>
      </c>
      <c r="P42" s="6"/>
      <c r="Q42" s="7"/>
      <c r="R42" s="77">
        <f t="shared" si="2"/>
        <v>0</v>
      </c>
      <c r="S42" s="77">
        <f t="shared" si="3"/>
        <v>0</v>
      </c>
      <c r="T42" s="78">
        <f t="shared" si="4"/>
        <v>0</v>
      </c>
      <c r="U42" s="79" t="s">
        <v>18</v>
      </c>
      <c r="V42" s="79">
        <v>1</v>
      </c>
    </row>
    <row r="43" spans="1:22" s="55" customFormat="1" ht="119" customHeight="1" x14ac:dyDescent="0.2">
      <c r="A43" s="67">
        <v>40</v>
      </c>
      <c r="B43" s="68" t="s">
        <v>634</v>
      </c>
      <c r="C43" s="67" t="s">
        <v>78</v>
      </c>
      <c r="D43" s="69" t="s">
        <v>23</v>
      </c>
      <c r="E43" s="70" t="s">
        <v>336</v>
      </c>
      <c r="F43" s="71">
        <v>135</v>
      </c>
      <c r="G43" s="71">
        <v>91</v>
      </c>
      <c r="H43" s="71">
        <v>123</v>
      </c>
      <c r="I43" s="71">
        <v>196</v>
      </c>
      <c r="J43" s="73">
        <f t="shared" si="1"/>
        <v>206.23287807718728</v>
      </c>
      <c r="K43" s="74">
        <v>217</v>
      </c>
      <c r="L43" s="74">
        <v>182</v>
      </c>
      <c r="M43" s="75">
        <f t="shared" si="5"/>
        <v>1150.2328780771873</v>
      </c>
      <c r="N43" s="76">
        <v>164</v>
      </c>
      <c r="O43" s="76">
        <v>329</v>
      </c>
      <c r="P43" s="6"/>
      <c r="Q43" s="7"/>
      <c r="R43" s="77">
        <f t="shared" si="2"/>
        <v>0</v>
      </c>
      <c r="S43" s="77">
        <f t="shared" si="3"/>
        <v>0</v>
      </c>
      <c r="T43" s="78">
        <f t="shared" si="4"/>
        <v>0</v>
      </c>
      <c r="U43" s="79" t="s">
        <v>18</v>
      </c>
      <c r="V43" s="79">
        <v>1</v>
      </c>
    </row>
    <row r="44" spans="1:22" s="55" customFormat="1" ht="119" customHeight="1" x14ac:dyDescent="0.2">
      <c r="A44" s="67">
        <v>41</v>
      </c>
      <c r="B44" s="68" t="s">
        <v>79</v>
      </c>
      <c r="C44" s="67" t="s">
        <v>80</v>
      </c>
      <c r="D44" s="69" t="s">
        <v>23</v>
      </c>
      <c r="E44" s="69" t="s">
        <v>337</v>
      </c>
      <c r="F44" s="71">
        <v>467</v>
      </c>
      <c r="G44" s="71">
        <v>457</v>
      </c>
      <c r="H44" s="71">
        <v>252</v>
      </c>
      <c r="I44" s="71">
        <v>346</v>
      </c>
      <c r="J44" s="73">
        <f t="shared" si="1"/>
        <v>428.22891074751129</v>
      </c>
      <c r="K44" s="74">
        <v>530</v>
      </c>
      <c r="L44" s="74">
        <v>122</v>
      </c>
      <c r="M44" s="75">
        <f t="shared" si="5"/>
        <v>2602.2289107475112</v>
      </c>
      <c r="N44" s="76">
        <v>372</v>
      </c>
      <c r="O44" s="76">
        <v>743</v>
      </c>
      <c r="P44" s="6"/>
      <c r="Q44" s="7"/>
      <c r="R44" s="77">
        <f t="shared" si="2"/>
        <v>0</v>
      </c>
      <c r="S44" s="77">
        <f t="shared" si="3"/>
        <v>0</v>
      </c>
      <c r="T44" s="78">
        <f t="shared" si="4"/>
        <v>0</v>
      </c>
      <c r="U44" s="79" t="s">
        <v>18</v>
      </c>
      <c r="V44" s="79">
        <v>1</v>
      </c>
    </row>
    <row r="45" spans="1:22" s="55" customFormat="1" ht="119" customHeight="1" x14ac:dyDescent="0.2">
      <c r="A45" s="67">
        <v>42</v>
      </c>
      <c r="B45" s="68" t="s">
        <v>338</v>
      </c>
      <c r="C45" s="67" t="s">
        <v>81</v>
      </c>
      <c r="D45" s="69" t="s">
        <v>23</v>
      </c>
      <c r="E45" s="69" t="s">
        <v>339</v>
      </c>
      <c r="F45" s="71">
        <v>39</v>
      </c>
      <c r="G45" s="71">
        <v>38</v>
      </c>
      <c r="H45" s="71">
        <v>39</v>
      </c>
      <c r="I45" s="71">
        <v>49</v>
      </c>
      <c r="J45" s="73">
        <f t="shared" si="1"/>
        <v>59.396969619669996</v>
      </c>
      <c r="K45" s="74">
        <v>72</v>
      </c>
      <c r="L45" s="74">
        <v>34</v>
      </c>
      <c r="M45" s="75">
        <f t="shared" si="5"/>
        <v>330.39696961967002</v>
      </c>
      <c r="N45" s="76">
        <v>47</v>
      </c>
      <c r="O45" s="76">
        <v>94</v>
      </c>
      <c r="P45" s="6"/>
      <c r="Q45" s="7"/>
      <c r="R45" s="77">
        <f t="shared" si="2"/>
        <v>0</v>
      </c>
      <c r="S45" s="77">
        <f t="shared" si="3"/>
        <v>0</v>
      </c>
      <c r="T45" s="78">
        <f t="shared" si="4"/>
        <v>0</v>
      </c>
      <c r="U45" s="79" t="s">
        <v>18</v>
      </c>
      <c r="V45" s="79">
        <v>1</v>
      </c>
    </row>
    <row r="46" spans="1:22" s="55" customFormat="1" ht="119" customHeight="1" x14ac:dyDescent="0.2">
      <c r="A46" s="67">
        <v>43</v>
      </c>
      <c r="B46" s="68" t="s">
        <v>82</v>
      </c>
      <c r="C46" s="67" t="s">
        <v>83</v>
      </c>
      <c r="D46" s="69" t="s">
        <v>23</v>
      </c>
      <c r="E46" s="69" t="s">
        <v>340</v>
      </c>
      <c r="F46" s="71">
        <v>263</v>
      </c>
      <c r="G46" s="71">
        <v>359</v>
      </c>
      <c r="H46" s="71">
        <v>158</v>
      </c>
      <c r="I46" s="71">
        <v>112</v>
      </c>
      <c r="J46" s="73">
        <f t="shared" si="1"/>
        <v>163.2666530556684</v>
      </c>
      <c r="K46" s="74">
        <v>238</v>
      </c>
      <c r="L46" s="74">
        <v>141</v>
      </c>
      <c r="M46" s="75">
        <f t="shared" si="5"/>
        <v>1434.2666530556685</v>
      </c>
      <c r="N46" s="76">
        <v>205</v>
      </c>
      <c r="O46" s="76">
        <v>410</v>
      </c>
      <c r="P46" s="6"/>
      <c r="Q46" s="7"/>
      <c r="R46" s="77">
        <f t="shared" si="2"/>
        <v>0</v>
      </c>
      <c r="S46" s="77">
        <f t="shared" si="3"/>
        <v>0</v>
      </c>
      <c r="T46" s="78">
        <f t="shared" si="4"/>
        <v>0</v>
      </c>
      <c r="U46" s="79" t="s">
        <v>18</v>
      </c>
      <c r="V46" s="79">
        <v>1</v>
      </c>
    </row>
    <row r="47" spans="1:22" s="55" customFormat="1" ht="119" customHeight="1" x14ac:dyDescent="0.2">
      <c r="A47" s="67">
        <v>44</v>
      </c>
      <c r="B47" s="68" t="s">
        <v>84</v>
      </c>
      <c r="C47" s="67" t="s">
        <v>85</v>
      </c>
      <c r="D47" s="69" t="s">
        <v>23</v>
      </c>
      <c r="E47" s="69" t="s">
        <v>341</v>
      </c>
      <c r="F47" s="71">
        <v>263</v>
      </c>
      <c r="G47" s="71">
        <v>28</v>
      </c>
      <c r="H47" s="71">
        <v>108</v>
      </c>
      <c r="I47" s="71">
        <v>87</v>
      </c>
      <c r="J47" s="73">
        <f t="shared" si="1"/>
        <v>173.74982014379179</v>
      </c>
      <c r="K47" s="74">
        <v>347</v>
      </c>
      <c r="L47" s="74">
        <v>117</v>
      </c>
      <c r="M47" s="75">
        <f t="shared" si="5"/>
        <v>1123.7498201437918</v>
      </c>
      <c r="N47" s="76">
        <v>161</v>
      </c>
      <c r="O47" s="76">
        <v>321</v>
      </c>
      <c r="P47" s="6"/>
      <c r="Q47" s="7"/>
      <c r="R47" s="77">
        <f t="shared" si="2"/>
        <v>0</v>
      </c>
      <c r="S47" s="77">
        <f t="shared" si="3"/>
        <v>0</v>
      </c>
      <c r="T47" s="78">
        <f t="shared" si="4"/>
        <v>0</v>
      </c>
      <c r="U47" s="79" t="s">
        <v>18</v>
      </c>
      <c r="V47" s="79">
        <v>1</v>
      </c>
    </row>
    <row r="48" spans="1:22" s="55" customFormat="1" ht="119" customHeight="1" x14ac:dyDescent="0.2">
      <c r="A48" s="67">
        <v>45</v>
      </c>
      <c r="B48" s="80" t="s">
        <v>86</v>
      </c>
      <c r="C48" s="67" t="s">
        <v>26</v>
      </c>
      <c r="D48" s="69" t="s">
        <v>23</v>
      </c>
      <c r="E48" s="70" t="s">
        <v>342</v>
      </c>
      <c r="F48" s="71">
        <v>0</v>
      </c>
      <c r="G48" s="71">
        <v>0</v>
      </c>
      <c r="H48" s="71">
        <v>0</v>
      </c>
      <c r="I48" s="71">
        <v>20</v>
      </c>
      <c r="J48" s="73">
        <f t="shared" si="1"/>
        <v>31.937438845342623</v>
      </c>
      <c r="K48" s="74">
        <v>51</v>
      </c>
      <c r="L48" s="74">
        <v>5</v>
      </c>
      <c r="M48" s="75">
        <f t="shared" si="5"/>
        <v>107.93743884534263</v>
      </c>
      <c r="N48" s="76">
        <v>15</v>
      </c>
      <c r="O48" s="76">
        <v>31</v>
      </c>
      <c r="P48" s="6"/>
      <c r="Q48" s="7"/>
      <c r="R48" s="77">
        <f t="shared" si="2"/>
        <v>0</v>
      </c>
      <c r="S48" s="77">
        <f t="shared" si="3"/>
        <v>0</v>
      </c>
      <c r="T48" s="78">
        <f t="shared" si="4"/>
        <v>0</v>
      </c>
      <c r="U48" s="79" t="s">
        <v>18</v>
      </c>
      <c r="V48" s="79">
        <v>1</v>
      </c>
    </row>
    <row r="49" spans="1:22" s="55" customFormat="1" ht="119" customHeight="1" x14ac:dyDescent="0.2">
      <c r="A49" s="67">
        <v>46</v>
      </c>
      <c r="B49" s="68" t="s">
        <v>87</v>
      </c>
      <c r="C49" s="67" t="s">
        <v>88</v>
      </c>
      <c r="D49" s="69" t="s">
        <v>23</v>
      </c>
      <c r="E49" s="69" t="s">
        <v>343</v>
      </c>
      <c r="F49" s="71">
        <v>208</v>
      </c>
      <c r="G49" s="71">
        <v>187</v>
      </c>
      <c r="H49" s="71">
        <v>398</v>
      </c>
      <c r="I49" s="71">
        <v>403</v>
      </c>
      <c r="J49" s="73">
        <f t="shared" si="1"/>
        <v>448.438401567038</v>
      </c>
      <c r="K49" s="74">
        <v>499</v>
      </c>
      <c r="L49" s="74">
        <v>169</v>
      </c>
      <c r="M49" s="75">
        <f t="shared" si="5"/>
        <v>2312.438401567038</v>
      </c>
      <c r="N49" s="76">
        <v>330</v>
      </c>
      <c r="O49" s="76">
        <v>661</v>
      </c>
      <c r="P49" s="6"/>
      <c r="Q49" s="7"/>
      <c r="R49" s="77">
        <f t="shared" si="2"/>
        <v>0</v>
      </c>
      <c r="S49" s="77">
        <f t="shared" si="3"/>
        <v>0</v>
      </c>
      <c r="T49" s="78">
        <f t="shared" si="4"/>
        <v>0</v>
      </c>
      <c r="U49" s="79" t="s">
        <v>18</v>
      </c>
      <c r="V49" s="79">
        <v>1</v>
      </c>
    </row>
    <row r="50" spans="1:22" s="55" customFormat="1" ht="119" customHeight="1" x14ac:dyDescent="0.2">
      <c r="A50" s="67">
        <v>47</v>
      </c>
      <c r="B50" s="68" t="s">
        <v>89</v>
      </c>
      <c r="C50" s="67" t="s">
        <v>90</v>
      </c>
      <c r="D50" s="69" t="s">
        <v>23</v>
      </c>
      <c r="E50" s="70" t="s">
        <v>344</v>
      </c>
      <c r="F50" s="71">
        <v>495</v>
      </c>
      <c r="G50" s="71">
        <v>234</v>
      </c>
      <c r="H50" s="71">
        <v>307</v>
      </c>
      <c r="I50" s="71">
        <v>387</v>
      </c>
      <c r="J50" s="73">
        <f t="shared" si="1"/>
        <v>442.95485097242135</v>
      </c>
      <c r="K50" s="74">
        <v>507</v>
      </c>
      <c r="L50" s="74">
        <v>278</v>
      </c>
      <c r="M50" s="75">
        <f t="shared" si="5"/>
        <v>2650.9548509724214</v>
      </c>
      <c r="N50" s="76">
        <v>379</v>
      </c>
      <c r="O50" s="76">
        <v>757</v>
      </c>
      <c r="P50" s="6"/>
      <c r="Q50" s="7"/>
      <c r="R50" s="77">
        <f t="shared" si="2"/>
        <v>0</v>
      </c>
      <c r="S50" s="77">
        <f t="shared" si="3"/>
        <v>0</v>
      </c>
      <c r="T50" s="78">
        <f t="shared" si="4"/>
        <v>0</v>
      </c>
      <c r="U50" s="79" t="s">
        <v>18</v>
      </c>
      <c r="V50" s="79">
        <v>3</v>
      </c>
    </row>
    <row r="51" spans="1:22" s="55" customFormat="1" ht="119" customHeight="1" x14ac:dyDescent="0.2">
      <c r="A51" s="67">
        <v>48</v>
      </c>
      <c r="B51" s="80" t="s">
        <v>91</v>
      </c>
      <c r="C51" s="67" t="s">
        <v>92</v>
      </c>
      <c r="D51" s="69" t="s">
        <v>23</v>
      </c>
      <c r="E51" s="69" t="s">
        <v>345</v>
      </c>
      <c r="F51" s="71">
        <v>0</v>
      </c>
      <c r="G51" s="71">
        <v>2</v>
      </c>
      <c r="H51" s="71">
        <v>23</v>
      </c>
      <c r="I51" s="71">
        <v>40</v>
      </c>
      <c r="J51" s="73">
        <f t="shared" si="1"/>
        <v>74.833147735478832</v>
      </c>
      <c r="K51" s="74">
        <v>140</v>
      </c>
      <c r="L51" s="74">
        <v>115</v>
      </c>
      <c r="M51" s="75">
        <f t="shared" si="5"/>
        <v>394.83314773547886</v>
      </c>
      <c r="N51" s="76">
        <v>56</v>
      </c>
      <c r="O51" s="76">
        <v>113</v>
      </c>
      <c r="P51" s="6"/>
      <c r="Q51" s="7"/>
      <c r="R51" s="77">
        <f t="shared" si="2"/>
        <v>0</v>
      </c>
      <c r="S51" s="77">
        <f t="shared" si="3"/>
        <v>0</v>
      </c>
      <c r="T51" s="78">
        <f t="shared" si="4"/>
        <v>0</v>
      </c>
      <c r="U51" s="79" t="s">
        <v>18</v>
      </c>
      <c r="V51" s="79">
        <v>1</v>
      </c>
    </row>
    <row r="52" spans="1:22" s="55" customFormat="1" ht="119" customHeight="1" x14ac:dyDescent="0.2">
      <c r="A52" s="67">
        <v>49</v>
      </c>
      <c r="B52" s="68" t="s">
        <v>93</v>
      </c>
      <c r="C52" s="67" t="s">
        <v>94</v>
      </c>
      <c r="D52" s="69" t="s">
        <v>23</v>
      </c>
      <c r="E52" s="70" t="s">
        <v>346</v>
      </c>
      <c r="F52" s="71">
        <v>92</v>
      </c>
      <c r="G52" s="71">
        <v>29</v>
      </c>
      <c r="H52" s="71">
        <v>97</v>
      </c>
      <c r="I52" s="71">
        <v>105</v>
      </c>
      <c r="J52" s="73">
        <f t="shared" si="1"/>
        <v>104.49880382090505</v>
      </c>
      <c r="K52" s="74">
        <v>104</v>
      </c>
      <c r="L52" s="74">
        <v>31</v>
      </c>
      <c r="M52" s="75">
        <f t="shared" si="5"/>
        <v>562.4988038209051</v>
      </c>
      <c r="N52" s="76">
        <v>80</v>
      </c>
      <c r="O52" s="76">
        <v>161</v>
      </c>
      <c r="P52" s="6"/>
      <c r="Q52" s="7"/>
      <c r="R52" s="77">
        <f t="shared" si="2"/>
        <v>0</v>
      </c>
      <c r="S52" s="77">
        <f t="shared" si="3"/>
        <v>0</v>
      </c>
      <c r="T52" s="78">
        <f t="shared" si="4"/>
        <v>0</v>
      </c>
      <c r="U52" s="79" t="s">
        <v>18</v>
      </c>
      <c r="V52" s="79">
        <v>1</v>
      </c>
    </row>
    <row r="53" spans="1:22" s="55" customFormat="1" ht="119" customHeight="1" x14ac:dyDescent="0.2">
      <c r="A53" s="67">
        <v>50</v>
      </c>
      <c r="B53" s="68" t="s">
        <v>95</v>
      </c>
      <c r="C53" s="67" t="s">
        <v>96</v>
      </c>
      <c r="D53" s="69" t="s">
        <v>23</v>
      </c>
      <c r="E53" s="69" t="s">
        <v>347</v>
      </c>
      <c r="F53" s="71">
        <v>195</v>
      </c>
      <c r="G53" s="71">
        <v>411</v>
      </c>
      <c r="H53" s="71">
        <v>739</v>
      </c>
      <c r="I53" s="71">
        <v>413</v>
      </c>
      <c r="J53" s="73">
        <f t="shared" si="1"/>
        <v>643.93477930610334</v>
      </c>
      <c r="K53" s="74">
        <v>1004</v>
      </c>
      <c r="L53" s="74">
        <v>769</v>
      </c>
      <c r="M53" s="75">
        <f t="shared" si="5"/>
        <v>4174.9347793061033</v>
      </c>
      <c r="N53" s="76">
        <v>596</v>
      </c>
      <c r="O53" s="76">
        <v>1193</v>
      </c>
      <c r="P53" s="6"/>
      <c r="Q53" s="7"/>
      <c r="R53" s="77">
        <f t="shared" si="2"/>
        <v>0</v>
      </c>
      <c r="S53" s="77">
        <f t="shared" si="3"/>
        <v>0</v>
      </c>
      <c r="T53" s="78">
        <f t="shared" si="4"/>
        <v>0</v>
      </c>
      <c r="U53" s="79" t="s">
        <v>18</v>
      </c>
      <c r="V53" s="79">
        <v>1</v>
      </c>
    </row>
    <row r="54" spans="1:22" s="55" customFormat="1" ht="119" customHeight="1" x14ac:dyDescent="0.2">
      <c r="A54" s="67">
        <v>51</v>
      </c>
      <c r="B54" s="68" t="s">
        <v>97</v>
      </c>
      <c r="C54" s="67" t="s">
        <v>98</v>
      </c>
      <c r="D54" s="69" t="s">
        <v>23</v>
      </c>
      <c r="E54" s="69" t="s">
        <v>348</v>
      </c>
      <c r="F54" s="71">
        <v>320</v>
      </c>
      <c r="G54" s="71">
        <v>106</v>
      </c>
      <c r="H54" s="71">
        <v>108</v>
      </c>
      <c r="I54" s="71">
        <v>91</v>
      </c>
      <c r="J54" s="73">
        <f t="shared" si="1"/>
        <v>134.90737563232042</v>
      </c>
      <c r="K54" s="74">
        <v>200</v>
      </c>
      <c r="L54" s="74">
        <v>73</v>
      </c>
      <c r="M54" s="75">
        <f t="shared" si="5"/>
        <v>1032.9073756323205</v>
      </c>
      <c r="N54" s="76">
        <v>148</v>
      </c>
      <c r="O54" s="76">
        <v>295</v>
      </c>
      <c r="P54" s="6"/>
      <c r="Q54" s="7"/>
      <c r="R54" s="77">
        <f t="shared" si="2"/>
        <v>0</v>
      </c>
      <c r="S54" s="77">
        <f t="shared" si="3"/>
        <v>0</v>
      </c>
      <c r="T54" s="78">
        <f t="shared" si="4"/>
        <v>0</v>
      </c>
      <c r="U54" s="79" t="s">
        <v>18</v>
      </c>
      <c r="V54" s="79">
        <v>1</v>
      </c>
    </row>
    <row r="55" spans="1:22" s="55" customFormat="1" ht="119" customHeight="1" x14ac:dyDescent="0.2">
      <c r="A55" s="67">
        <v>52</v>
      </c>
      <c r="B55" s="68" t="s">
        <v>600</v>
      </c>
      <c r="C55" s="67" t="s">
        <v>601</v>
      </c>
      <c r="D55" s="69" t="s">
        <v>23</v>
      </c>
      <c r="E55" s="70" t="s">
        <v>349</v>
      </c>
      <c r="F55" s="71">
        <v>252</v>
      </c>
      <c r="G55" s="71">
        <v>40</v>
      </c>
      <c r="H55" s="71">
        <v>14</v>
      </c>
      <c r="I55" s="71">
        <v>10</v>
      </c>
      <c r="J55" s="73">
        <f t="shared" si="1"/>
        <v>18.165902124584949</v>
      </c>
      <c r="K55" s="74">
        <v>33</v>
      </c>
      <c r="L55" s="74">
        <v>9</v>
      </c>
      <c r="M55" s="75">
        <f t="shared" si="5"/>
        <v>376.16590212458493</v>
      </c>
      <c r="N55" s="76">
        <v>54</v>
      </c>
      <c r="O55" s="76">
        <v>107</v>
      </c>
      <c r="P55" s="6"/>
      <c r="Q55" s="7"/>
      <c r="R55" s="77">
        <f t="shared" si="2"/>
        <v>0</v>
      </c>
      <c r="S55" s="77">
        <f t="shared" si="3"/>
        <v>0</v>
      </c>
      <c r="T55" s="78">
        <f t="shared" si="4"/>
        <v>0</v>
      </c>
      <c r="U55" s="79" t="s">
        <v>18</v>
      </c>
      <c r="V55" s="79">
        <v>1</v>
      </c>
    </row>
    <row r="56" spans="1:22" s="55" customFormat="1" ht="119" customHeight="1" x14ac:dyDescent="0.2">
      <c r="A56" s="67">
        <v>53</v>
      </c>
      <c r="B56" s="80" t="s">
        <v>99</v>
      </c>
      <c r="C56" s="67" t="s">
        <v>100</v>
      </c>
      <c r="D56" s="69" t="s">
        <v>23</v>
      </c>
      <c r="E56" s="70" t="s">
        <v>350</v>
      </c>
      <c r="F56" s="71">
        <v>0</v>
      </c>
      <c r="G56" s="71">
        <v>0</v>
      </c>
      <c r="H56" s="71">
        <v>54</v>
      </c>
      <c r="I56" s="71">
        <v>118</v>
      </c>
      <c r="J56" s="73">
        <f t="shared" si="1"/>
        <v>124.80384609458154</v>
      </c>
      <c r="K56" s="74">
        <v>132</v>
      </c>
      <c r="L56" s="74">
        <v>50</v>
      </c>
      <c r="M56" s="75">
        <f t="shared" si="5"/>
        <v>478.80384609458156</v>
      </c>
      <c r="N56" s="76">
        <v>68</v>
      </c>
      <c r="O56" s="76">
        <v>137</v>
      </c>
      <c r="P56" s="6"/>
      <c r="Q56" s="7"/>
      <c r="R56" s="77">
        <f t="shared" si="2"/>
        <v>0</v>
      </c>
      <c r="S56" s="77">
        <f t="shared" si="3"/>
        <v>0</v>
      </c>
      <c r="T56" s="78">
        <f t="shared" si="4"/>
        <v>0</v>
      </c>
      <c r="U56" s="79" t="s">
        <v>18</v>
      </c>
      <c r="V56" s="79">
        <v>1</v>
      </c>
    </row>
    <row r="57" spans="1:22" s="55" customFormat="1" ht="119" customHeight="1" x14ac:dyDescent="0.2">
      <c r="A57" s="67">
        <v>54</v>
      </c>
      <c r="B57" s="80" t="s">
        <v>101</v>
      </c>
      <c r="C57" s="67" t="s">
        <v>102</v>
      </c>
      <c r="D57" s="69" t="s">
        <v>23</v>
      </c>
      <c r="E57" s="70" t="s">
        <v>351</v>
      </c>
      <c r="F57" s="71">
        <v>0</v>
      </c>
      <c r="G57" s="71">
        <v>0</v>
      </c>
      <c r="H57" s="71">
        <v>150</v>
      </c>
      <c r="I57" s="71">
        <v>68</v>
      </c>
      <c r="J57" s="73">
        <f t="shared" si="1"/>
        <v>134.49163542763543</v>
      </c>
      <c r="K57" s="74">
        <v>266</v>
      </c>
      <c r="L57" s="74">
        <v>61</v>
      </c>
      <c r="M57" s="75">
        <f t="shared" si="5"/>
        <v>679.4916354276354</v>
      </c>
      <c r="N57" s="76">
        <v>97</v>
      </c>
      <c r="O57" s="76">
        <v>194</v>
      </c>
      <c r="P57" s="6"/>
      <c r="Q57" s="7"/>
      <c r="R57" s="77">
        <f t="shared" si="2"/>
        <v>0</v>
      </c>
      <c r="S57" s="77">
        <f t="shared" si="3"/>
        <v>0</v>
      </c>
      <c r="T57" s="78">
        <f t="shared" si="4"/>
        <v>0</v>
      </c>
      <c r="U57" s="79" t="s">
        <v>18</v>
      </c>
      <c r="V57" s="79">
        <v>1</v>
      </c>
    </row>
    <row r="58" spans="1:22" s="55" customFormat="1" ht="119" customHeight="1" x14ac:dyDescent="0.2">
      <c r="A58" s="67">
        <v>55</v>
      </c>
      <c r="B58" s="80" t="s">
        <v>636</v>
      </c>
      <c r="C58" s="67" t="s">
        <v>635</v>
      </c>
      <c r="D58" s="69" t="s">
        <v>23</v>
      </c>
      <c r="E58" s="70" t="s">
        <v>352</v>
      </c>
      <c r="F58" s="71">
        <v>0</v>
      </c>
      <c r="G58" s="71">
        <v>0</v>
      </c>
      <c r="H58" s="71">
        <v>28</v>
      </c>
      <c r="I58" s="71">
        <v>26</v>
      </c>
      <c r="J58" s="73">
        <f t="shared" si="1"/>
        <v>30.594117081556707</v>
      </c>
      <c r="K58" s="74">
        <v>36</v>
      </c>
      <c r="L58" s="74">
        <v>28</v>
      </c>
      <c r="M58" s="75">
        <f t="shared" si="5"/>
        <v>148.5941170815567</v>
      </c>
      <c r="N58" s="76">
        <v>21</v>
      </c>
      <c r="O58" s="76">
        <v>42</v>
      </c>
      <c r="P58" s="6"/>
      <c r="Q58" s="7"/>
      <c r="R58" s="77">
        <f t="shared" si="2"/>
        <v>0</v>
      </c>
      <c r="S58" s="77">
        <f t="shared" si="3"/>
        <v>0</v>
      </c>
      <c r="T58" s="78">
        <f t="shared" si="4"/>
        <v>0</v>
      </c>
      <c r="U58" s="79" t="s">
        <v>18</v>
      </c>
      <c r="V58" s="79">
        <v>1</v>
      </c>
    </row>
    <row r="59" spans="1:22" s="55" customFormat="1" ht="119" customHeight="1" x14ac:dyDescent="0.2">
      <c r="A59" s="67">
        <v>56</v>
      </c>
      <c r="B59" s="68" t="s">
        <v>103</v>
      </c>
      <c r="C59" s="67" t="s">
        <v>104</v>
      </c>
      <c r="D59" s="69" t="s">
        <v>23</v>
      </c>
      <c r="E59" s="69" t="s">
        <v>353</v>
      </c>
      <c r="F59" s="71">
        <v>710</v>
      </c>
      <c r="G59" s="71">
        <v>222</v>
      </c>
      <c r="H59" s="71">
        <v>500</v>
      </c>
      <c r="I59" s="71">
        <v>436</v>
      </c>
      <c r="J59" s="73">
        <f t="shared" si="1"/>
        <v>451.23386397742803</v>
      </c>
      <c r="K59" s="74">
        <v>467</v>
      </c>
      <c r="L59" s="74">
        <v>307</v>
      </c>
      <c r="M59" s="75">
        <f t="shared" si="5"/>
        <v>3093.233863977428</v>
      </c>
      <c r="N59" s="76">
        <v>442</v>
      </c>
      <c r="O59" s="76">
        <v>884</v>
      </c>
      <c r="P59" s="6"/>
      <c r="Q59" s="7"/>
      <c r="R59" s="77">
        <f t="shared" si="2"/>
        <v>0</v>
      </c>
      <c r="S59" s="77">
        <f t="shared" si="3"/>
        <v>0</v>
      </c>
      <c r="T59" s="78">
        <f t="shared" si="4"/>
        <v>0</v>
      </c>
      <c r="U59" s="79" t="s">
        <v>18</v>
      </c>
      <c r="V59" s="79">
        <v>1</v>
      </c>
    </row>
    <row r="60" spans="1:22" s="55" customFormat="1" ht="119" customHeight="1" x14ac:dyDescent="0.2">
      <c r="A60" s="67">
        <v>57</v>
      </c>
      <c r="B60" s="68" t="s">
        <v>105</v>
      </c>
      <c r="C60" s="67" t="s">
        <v>53</v>
      </c>
      <c r="D60" s="83" t="s">
        <v>17</v>
      </c>
      <c r="E60" s="70" t="s">
        <v>354</v>
      </c>
      <c r="F60" s="71">
        <v>301</v>
      </c>
      <c r="G60" s="71">
        <v>160</v>
      </c>
      <c r="H60" s="71">
        <v>500</v>
      </c>
      <c r="I60" s="71">
        <v>183</v>
      </c>
      <c r="J60" s="73">
        <f t="shared" si="1"/>
        <v>284.40464131233864</v>
      </c>
      <c r="K60" s="74">
        <v>442</v>
      </c>
      <c r="L60" s="74">
        <v>186</v>
      </c>
      <c r="M60" s="75">
        <f t="shared" si="5"/>
        <v>2056.4046413123388</v>
      </c>
      <c r="N60" s="76">
        <v>294</v>
      </c>
      <c r="O60" s="76">
        <v>588</v>
      </c>
      <c r="P60" s="6"/>
      <c r="Q60" s="7"/>
      <c r="R60" s="77">
        <f t="shared" si="2"/>
        <v>0</v>
      </c>
      <c r="S60" s="77">
        <f t="shared" si="3"/>
        <v>0</v>
      </c>
      <c r="T60" s="78">
        <f t="shared" si="4"/>
        <v>0</v>
      </c>
      <c r="U60" s="79" t="s">
        <v>18</v>
      </c>
      <c r="V60" s="79">
        <v>1</v>
      </c>
    </row>
    <row r="61" spans="1:22" s="55" customFormat="1" ht="119" customHeight="1" x14ac:dyDescent="0.2">
      <c r="A61" s="67">
        <v>58</v>
      </c>
      <c r="B61" s="68" t="s">
        <v>106</v>
      </c>
      <c r="C61" s="67" t="s">
        <v>107</v>
      </c>
      <c r="D61" s="69" t="s">
        <v>23</v>
      </c>
      <c r="E61" s="69" t="s">
        <v>355</v>
      </c>
      <c r="F61" s="71">
        <v>1628</v>
      </c>
      <c r="G61" s="71">
        <v>365</v>
      </c>
      <c r="H61" s="71">
        <v>611</v>
      </c>
      <c r="I61" s="71">
        <v>446</v>
      </c>
      <c r="J61" s="73">
        <f t="shared" si="1"/>
        <v>573.32538754183906</v>
      </c>
      <c r="K61" s="74">
        <v>737</v>
      </c>
      <c r="L61" s="74">
        <v>526</v>
      </c>
      <c r="M61" s="75">
        <f t="shared" si="5"/>
        <v>4886.3253875418395</v>
      </c>
      <c r="N61" s="76">
        <v>698</v>
      </c>
      <c r="O61" s="76">
        <v>1396</v>
      </c>
      <c r="P61" s="6"/>
      <c r="Q61" s="7"/>
      <c r="R61" s="77">
        <f t="shared" si="2"/>
        <v>0</v>
      </c>
      <c r="S61" s="77">
        <f t="shared" si="3"/>
        <v>0</v>
      </c>
      <c r="T61" s="78">
        <f t="shared" si="4"/>
        <v>0</v>
      </c>
      <c r="U61" s="79" t="s">
        <v>18</v>
      </c>
      <c r="V61" s="79">
        <v>3</v>
      </c>
    </row>
    <row r="62" spans="1:22" s="55" customFormat="1" ht="119" customHeight="1" x14ac:dyDescent="0.2">
      <c r="A62" s="67">
        <v>59</v>
      </c>
      <c r="B62" s="80" t="s">
        <v>108</v>
      </c>
      <c r="C62" s="67" t="s">
        <v>109</v>
      </c>
      <c r="D62" s="85" t="s">
        <v>23</v>
      </c>
      <c r="E62" s="85" t="s">
        <v>356</v>
      </c>
      <c r="F62" s="71">
        <v>0</v>
      </c>
      <c r="G62" s="71">
        <v>0</v>
      </c>
      <c r="H62" s="71">
        <v>0</v>
      </c>
      <c r="I62" s="71">
        <v>58</v>
      </c>
      <c r="J62" s="73">
        <f t="shared" si="1"/>
        <v>135.80868897091969</v>
      </c>
      <c r="K62" s="74">
        <v>318</v>
      </c>
      <c r="L62" s="74">
        <v>307</v>
      </c>
      <c r="M62" s="75">
        <f t="shared" si="5"/>
        <v>818.80868897091966</v>
      </c>
      <c r="N62" s="76">
        <v>117</v>
      </c>
      <c r="O62" s="76">
        <v>234</v>
      </c>
      <c r="P62" s="6"/>
      <c r="Q62" s="7"/>
      <c r="R62" s="77">
        <f t="shared" si="2"/>
        <v>0</v>
      </c>
      <c r="S62" s="77">
        <f t="shared" si="3"/>
        <v>0</v>
      </c>
      <c r="T62" s="78">
        <f t="shared" si="4"/>
        <v>0</v>
      </c>
      <c r="U62" s="79" t="s">
        <v>18</v>
      </c>
      <c r="V62" s="79">
        <v>1</v>
      </c>
    </row>
    <row r="63" spans="1:22" s="55" customFormat="1" ht="119" customHeight="1" x14ac:dyDescent="0.2">
      <c r="A63" s="67">
        <v>60</v>
      </c>
      <c r="B63" s="68" t="s">
        <v>110</v>
      </c>
      <c r="C63" s="67" t="s">
        <v>637</v>
      </c>
      <c r="D63" s="83" t="s">
        <v>17</v>
      </c>
      <c r="E63" s="70" t="s">
        <v>357</v>
      </c>
      <c r="F63" s="71">
        <v>7</v>
      </c>
      <c r="G63" s="71">
        <v>13</v>
      </c>
      <c r="H63" s="71">
        <v>9</v>
      </c>
      <c r="I63" s="71">
        <v>13</v>
      </c>
      <c r="J63" s="73">
        <f t="shared" si="1"/>
        <v>17.663521732655692</v>
      </c>
      <c r="K63" s="74">
        <v>24</v>
      </c>
      <c r="L63" s="74">
        <v>3</v>
      </c>
      <c r="M63" s="75">
        <f t="shared" si="5"/>
        <v>86.663521732655695</v>
      </c>
      <c r="N63" s="76">
        <v>12</v>
      </c>
      <c r="O63" s="76">
        <v>25</v>
      </c>
      <c r="P63" s="6"/>
      <c r="Q63" s="7"/>
      <c r="R63" s="77">
        <f t="shared" si="2"/>
        <v>0</v>
      </c>
      <c r="S63" s="77">
        <f t="shared" si="3"/>
        <v>0</v>
      </c>
      <c r="T63" s="78">
        <f t="shared" si="4"/>
        <v>0</v>
      </c>
      <c r="U63" s="79" t="s">
        <v>18</v>
      </c>
      <c r="V63" s="79">
        <v>1</v>
      </c>
    </row>
    <row r="64" spans="1:22" s="55" customFormat="1" ht="119" customHeight="1" x14ac:dyDescent="0.2">
      <c r="A64" s="67">
        <v>61</v>
      </c>
      <c r="B64" s="68" t="s">
        <v>111</v>
      </c>
      <c r="C64" s="67" t="s">
        <v>112</v>
      </c>
      <c r="D64" s="85" t="s">
        <v>23</v>
      </c>
      <c r="E64" s="70" t="s">
        <v>358</v>
      </c>
      <c r="F64" s="71">
        <v>575</v>
      </c>
      <c r="G64" s="71">
        <v>223</v>
      </c>
      <c r="H64" s="71">
        <v>587</v>
      </c>
      <c r="I64" s="71">
        <v>739</v>
      </c>
      <c r="J64" s="73">
        <f t="shared" si="1"/>
        <v>1028.7118158162664</v>
      </c>
      <c r="K64" s="74">
        <v>1432</v>
      </c>
      <c r="L64" s="74">
        <v>886</v>
      </c>
      <c r="M64" s="75">
        <f t="shared" si="5"/>
        <v>5470.7118158162666</v>
      </c>
      <c r="N64" s="76">
        <v>782</v>
      </c>
      <c r="O64" s="76">
        <v>1563</v>
      </c>
      <c r="P64" s="6"/>
      <c r="Q64" s="7"/>
      <c r="R64" s="77">
        <f t="shared" si="2"/>
        <v>0</v>
      </c>
      <c r="S64" s="77">
        <f t="shared" si="3"/>
        <v>0</v>
      </c>
      <c r="T64" s="78">
        <f t="shared" si="4"/>
        <v>0</v>
      </c>
      <c r="U64" s="79" t="s">
        <v>18</v>
      </c>
      <c r="V64" s="79">
        <v>1</v>
      </c>
    </row>
    <row r="65" spans="1:22" s="55" customFormat="1" ht="119" customHeight="1" x14ac:dyDescent="0.2">
      <c r="A65" s="67">
        <v>62</v>
      </c>
      <c r="B65" s="68" t="s">
        <v>113</v>
      </c>
      <c r="C65" s="85" t="s">
        <v>638</v>
      </c>
      <c r="D65" s="83" t="s">
        <v>17</v>
      </c>
      <c r="E65" s="70" t="s">
        <v>359</v>
      </c>
      <c r="F65" s="71">
        <v>12</v>
      </c>
      <c r="G65" s="71">
        <v>10</v>
      </c>
      <c r="H65" s="71">
        <v>42</v>
      </c>
      <c r="I65" s="71">
        <v>36</v>
      </c>
      <c r="J65" s="73">
        <f t="shared" si="1"/>
        <v>59.093146810776624</v>
      </c>
      <c r="K65" s="74">
        <v>97</v>
      </c>
      <c r="L65" s="74">
        <v>62</v>
      </c>
      <c r="M65" s="75">
        <f t="shared" si="5"/>
        <v>318.0931468107766</v>
      </c>
      <c r="N65" s="76">
        <v>45</v>
      </c>
      <c r="O65" s="76">
        <v>91</v>
      </c>
      <c r="P65" s="6"/>
      <c r="Q65" s="7"/>
      <c r="R65" s="77">
        <f t="shared" si="2"/>
        <v>0</v>
      </c>
      <c r="S65" s="77">
        <f t="shared" si="3"/>
        <v>0</v>
      </c>
      <c r="T65" s="78">
        <f t="shared" si="4"/>
        <v>0</v>
      </c>
      <c r="U65" s="79" t="s">
        <v>18</v>
      </c>
      <c r="V65" s="79">
        <v>1</v>
      </c>
    </row>
    <row r="66" spans="1:22" s="55" customFormat="1" ht="119" customHeight="1" x14ac:dyDescent="0.2">
      <c r="A66" s="67">
        <v>63</v>
      </c>
      <c r="B66" s="68" t="s">
        <v>114</v>
      </c>
      <c r="C66" s="67" t="s">
        <v>115</v>
      </c>
      <c r="D66" s="85" t="s">
        <v>23</v>
      </c>
      <c r="E66" s="70" t="s">
        <v>360</v>
      </c>
      <c r="F66" s="71">
        <v>22</v>
      </c>
      <c r="G66" s="71">
        <v>4</v>
      </c>
      <c r="H66" s="71">
        <v>5</v>
      </c>
      <c r="I66" s="71">
        <v>2</v>
      </c>
      <c r="J66" s="73">
        <f t="shared" si="1"/>
        <v>15.874507866387543</v>
      </c>
      <c r="K66" s="74">
        <v>126</v>
      </c>
      <c r="L66" s="74">
        <v>189</v>
      </c>
      <c r="M66" s="75">
        <f t="shared" si="5"/>
        <v>363.87450786638755</v>
      </c>
      <c r="N66" s="76">
        <v>52</v>
      </c>
      <c r="O66" s="76">
        <v>104</v>
      </c>
      <c r="P66" s="6"/>
      <c r="Q66" s="7"/>
      <c r="R66" s="77">
        <f t="shared" si="2"/>
        <v>0</v>
      </c>
      <c r="S66" s="77">
        <f t="shared" si="3"/>
        <v>0</v>
      </c>
      <c r="T66" s="78">
        <f t="shared" si="4"/>
        <v>0</v>
      </c>
      <c r="U66" s="79" t="s">
        <v>18</v>
      </c>
      <c r="V66" s="79">
        <v>1</v>
      </c>
    </row>
    <row r="67" spans="1:22" s="55" customFormat="1" ht="119" customHeight="1" x14ac:dyDescent="0.2">
      <c r="A67" s="67">
        <v>64</v>
      </c>
      <c r="B67" s="68" t="s">
        <v>639</v>
      </c>
      <c r="C67" s="67" t="s">
        <v>53</v>
      </c>
      <c r="D67" s="85" t="s">
        <v>23</v>
      </c>
      <c r="E67" s="70" t="s">
        <v>361</v>
      </c>
      <c r="F67" s="71">
        <v>25</v>
      </c>
      <c r="G67" s="71">
        <v>36</v>
      </c>
      <c r="H67" s="71">
        <v>23</v>
      </c>
      <c r="I67" s="71">
        <v>40</v>
      </c>
      <c r="J67" s="73">
        <f t="shared" si="1"/>
        <v>34.641016151377549</v>
      </c>
      <c r="K67" s="74">
        <v>30</v>
      </c>
      <c r="L67" s="74">
        <v>5</v>
      </c>
      <c r="M67" s="75">
        <f t="shared" si="5"/>
        <v>193.64101615137756</v>
      </c>
      <c r="N67" s="76">
        <v>28</v>
      </c>
      <c r="O67" s="76">
        <v>55</v>
      </c>
      <c r="P67" s="6"/>
      <c r="Q67" s="7"/>
      <c r="R67" s="77">
        <f t="shared" si="2"/>
        <v>0</v>
      </c>
      <c r="S67" s="77">
        <f t="shared" si="3"/>
        <v>0</v>
      </c>
      <c r="T67" s="78">
        <f t="shared" si="4"/>
        <v>0</v>
      </c>
      <c r="U67" s="79" t="s">
        <v>18</v>
      </c>
      <c r="V67" s="79">
        <v>1</v>
      </c>
    </row>
    <row r="68" spans="1:22" s="55" customFormat="1" ht="119" customHeight="1" x14ac:dyDescent="0.2">
      <c r="A68" s="67">
        <v>65</v>
      </c>
      <c r="B68" s="68" t="s">
        <v>116</v>
      </c>
      <c r="C68" s="67" t="s">
        <v>117</v>
      </c>
      <c r="D68" s="85" t="s">
        <v>23</v>
      </c>
      <c r="E68" s="70" t="s">
        <v>362</v>
      </c>
      <c r="F68" s="71">
        <v>166</v>
      </c>
      <c r="G68" s="71">
        <v>96</v>
      </c>
      <c r="H68" s="71">
        <v>93</v>
      </c>
      <c r="I68" s="71">
        <v>83</v>
      </c>
      <c r="J68" s="73">
        <f t="shared" si="1"/>
        <v>76.765877836445014</v>
      </c>
      <c r="K68" s="74">
        <v>71</v>
      </c>
      <c r="L68" s="74">
        <v>82</v>
      </c>
      <c r="M68" s="75">
        <f t="shared" ref="M68:M75" si="6">+SUM(F68:L68)</f>
        <v>667.76587783644504</v>
      </c>
      <c r="N68" s="76">
        <v>95</v>
      </c>
      <c r="O68" s="76">
        <v>191</v>
      </c>
      <c r="P68" s="6"/>
      <c r="Q68" s="7"/>
      <c r="R68" s="77">
        <f t="shared" si="2"/>
        <v>0</v>
      </c>
      <c r="S68" s="77">
        <f t="shared" si="3"/>
        <v>0</v>
      </c>
      <c r="T68" s="78">
        <f t="shared" si="4"/>
        <v>0</v>
      </c>
      <c r="U68" s="79" t="s">
        <v>18</v>
      </c>
      <c r="V68" s="79">
        <v>2</v>
      </c>
    </row>
    <row r="69" spans="1:22" s="55" customFormat="1" ht="119" customHeight="1" x14ac:dyDescent="0.2">
      <c r="A69" s="67">
        <v>66</v>
      </c>
      <c r="B69" s="68" t="s">
        <v>363</v>
      </c>
      <c r="C69" s="67" t="s">
        <v>118</v>
      </c>
      <c r="D69" s="85" t="s">
        <v>23</v>
      </c>
      <c r="E69" s="70" t="s">
        <v>364</v>
      </c>
      <c r="F69" s="71">
        <v>343</v>
      </c>
      <c r="G69" s="71">
        <v>886</v>
      </c>
      <c r="H69" s="71">
        <v>713</v>
      </c>
      <c r="I69" s="71">
        <v>105</v>
      </c>
      <c r="J69" s="73">
        <f t="shared" ref="J69:J75" si="7">+GEOMEAN(I69,K69)</f>
        <v>168.99704139422087</v>
      </c>
      <c r="K69" s="74">
        <v>272</v>
      </c>
      <c r="L69" s="74">
        <v>230</v>
      </c>
      <c r="M69" s="75">
        <f t="shared" si="6"/>
        <v>2717.997041394221</v>
      </c>
      <c r="N69" s="76">
        <v>388</v>
      </c>
      <c r="O69" s="76">
        <v>777</v>
      </c>
      <c r="P69" s="6"/>
      <c r="Q69" s="7"/>
      <c r="R69" s="77">
        <f t="shared" si="2"/>
        <v>0</v>
      </c>
      <c r="S69" s="77">
        <f t="shared" si="3"/>
        <v>0</v>
      </c>
      <c r="T69" s="78">
        <f t="shared" si="4"/>
        <v>0</v>
      </c>
      <c r="U69" s="79" t="s">
        <v>18</v>
      </c>
      <c r="V69" s="79">
        <v>1</v>
      </c>
    </row>
    <row r="70" spans="1:22" s="55" customFormat="1" ht="119" customHeight="1" x14ac:dyDescent="0.2">
      <c r="A70" s="67">
        <v>67</v>
      </c>
      <c r="B70" s="68" t="s">
        <v>119</v>
      </c>
      <c r="C70" s="67" t="s">
        <v>120</v>
      </c>
      <c r="D70" s="83" t="s">
        <v>17</v>
      </c>
      <c r="E70" s="70" t="s">
        <v>365</v>
      </c>
      <c r="F70" s="71">
        <v>176</v>
      </c>
      <c r="G70" s="71">
        <v>102</v>
      </c>
      <c r="H70" s="71">
        <v>58</v>
      </c>
      <c r="I70" s="71">
        <v>68</v>
      </c>
      <c r="J70" s="73">
        <f t="shared" si="7"/>
        <v>54.0740233383831</v>
      </c>
      <c r="K70" s="74">
        <v>43</v>
      </c>
      <c r="L70" s="74">
        <v>18</v>
      </c>
      <c r="M70" s="75">
        <f t="shared" si="6"/>
        <v>519.07402333838309</v>
      </c>
      <c r="N70" s="76">
        <v>74</v>
      </c>
      <c r="O70" s="76">
        <v>148</v>
      </c>
      <c r="P70" s="6"/>
      <c r="Q70" s="7"/>
      <c r="R70" s="77">
        <f t="shared" ref="R70:R75" si="8">+P70</f>
        <v>0</v>
      </c>
      <c r="S70" s="77">
        <f t="shared" ref="S70:S75" si="9">+R70*Q70</f>
        <v>0</v>
      </c>
      <c r="T70" s="78">
        <f t="shared" ref="T70:T75" si="10">+R70+S70</f>
        <v>0</v>
      </c>
      <c r="U70" s="79" t="s">
        <v>18</v>
      </c>
      <c r="V70" s="79">
        <v>3</v>
      </c>
    </row>
    <row r="71" spans="1:22" s="55" customFormat="1" ht="119" customHeight="1" x14ac:dyDescent="0.2">
      <c r="A71" s="67">
        <v>68</v>
      </c>
      <c r="B71" s="68" t="s">
        <v>121</v>
      </c>
      <c r="C71" s="67" t="s">
        <v>120</v>
      </c>
      <c r="D71" s="85" t="s">
        <v>23</v>
      </c>
      <c r="E71" s="70" t="s">
        <v>366</v>
      </c>
      <c r="F71" s="71">
        <v>24</v>
      </c>
      <c r="G71" s="71">
        <v>82</v>
      </c>
      <c r="H71" s="71">
        <v>54</v>
      </c>
      <c r="I71" s="71">
        <v>91</v>
      </c>
      <c r="J71" s="73">
        <f t="shared" si="7"/>
        <v>89.994444272966092</v>
      </c>
      <c r="K71" s="74">
        <v>89</v>
      </c>
      <c r="L71" s="74">
        <v>61</v>
      </c>
      <c r="M71" s="75">
        <f t="shared" si="6"/>
        <v>490.99444427296612</v>
      </c>
      <c r="N71" s="76">
        <v>70</v>
      </c>
      <c r="O71" s="76">
        <v>140</v>
      </c>
      <c r="P71" s="6"/>
      <c r="Q71" s="7"/>
      <c r="R71" s="77">
        <f t="shared" si="8"/>
        <v>0</v>
      </c>
      <c r="S71" s="77">
        <f t="shared" si="9"/>
        <v>0</v>
      </c>
      <c r="T71" s="78">
        <f t="shared" si="10"/>
        <v>0</v>
      </c>
      <c r="U71" s="79" t="s">
        <v>18</v>
      </c>
      <c r="V71" s="79">
        <v>1</v>
      </c>
    </row>
    <row r="72" spans="1:22" s="55" customFormat="1" ht="119" customHeight="1" x14ac:dyDescent="0.2">
      <c r="A72" s="67">
        <v>69</v>
      </c>
      <c r="B72" s="68" t="s">
        <v>122</v>
      </c>
      <c r="C72" s="67" t="s">
        <v>123</v>
      </c>
      <c r="D72" s="83" t="s">
        <v>17</v>
      </c>
      <c r="E72" s="70" t="s">
        <v>367</v>
      </c>
      <c r="F72" s="71">
        <v>100</v>
      </c>
      <c r="G72" s="71">
        <v>1094</v>
      </c>
      <c r="H72" s="71">
        <v>837</v>
      </c>
      <c r="I72" s="71">
        <v>1474</v>
      </c>
      <c r="J72" s="73">
        <f t="shared" si="7"/>
        <v>437.74421755175706</v>
      </c>
      <c r="K72" s="74">
        <v>130</v>
      </c>
      <c r="L72" s="74">
        <v>78</v>
      </c>
      <c r="M72" s="75">
        <f t="shared" si="6"/>
        <v>4150.7442175517572</v>
      </c>
      <c r="N72" s="76">
        <v>593</v>
      </c>
      <c r="O72" s="76">
        <v>1186</v>
      </c>
      <c r="P72" s="6"/>
      <c r="Q72" s="7"/>
      <c r="R72" s="77">
        <f t="shared" si="8"/>
        <v>0</v>
      </c>
      <c r="S72" s="77">
        <f t="shared" si="9"/>
        <v>0</v>
      </c>
      <c r="T72" s="78">
        <f t="shared" si="10"/>
        <v>0</v>
      </c>
      <c r="U72" s="79" t="s">
        <v>18</v>
      </c>
      <c r="V72" s="79">
        <v>1</v>
      </c>
    </row>
    <row r="73" spans="1:22" s="55" customFormat="1" ht="119" customHeight="1" x14ac:dyDescent="0.2">
      <c r="A73" s="67">
        <v>70</v>
      </c>
      <c r="B73" s="68" t="s">
        <v>124</v>
      </c>
      <c r="C73" s="67" t="s">
        <v>125</v>
      </c>
      <c r="D73" s="69" t="s">
        <v>23</v>
      </c>
      <c r="E73" s="69" t="s">
        <v>368</v>
      </c>
      <c r="F73" s="71">
        <v>890</v>
      </c>
      <c r="G73" s="71">
        <v>325</v>
      </c>
      <c r="H73" s="71">
        <v>533</v>
      </c>
      <c r="I73" s="71">
        <v>443</v>
      </c>
      <c r="J73" s="73">
        <f t="shared" si="7"/>
        <v>792.29476837853724</v>
      </c>
      <c r="K73" s="74">
        <v>1417</v>
      </c>
      <c r="L73" s="74">
        <v>486</v>
      </c>
      <c r="M73" s="75">
        <f t="shared" si="6"/>
        <v>4886.2947683785369</v>
      </c>
      <c r="N73" s="76">
        <v>698</v>
      </c>
      <c r="O73" s="76">
        <v>1396</v>
      </c>
      <c r="P73" s="6"/>
      <c r="Q73" s="7"/>
      <c r="R73" s="77">
        <f t="shared" si="8"/>
        <v>0</v>
      </c>
      <c r="S73" s="77">
        <f t="shared" si="9"/>
        <v>0</v>
      </c>
      <c r="T73" s="78">
        <f t="shared" si="10"/>
        <v>0</v>
      </c>
      <c r="U73" s="79" t="s">
        <v>18</v>
      </c>
      <c r="V73" s="79">
        <v>3</v>
      </c>
    </row>
    <row r="74" spans="1:22" s="55" customFormat="1" ht="119" customHeight="1" x14ac:dyDescent="0.2">
      <c r="A74" s="67">
        <v>71</v>
      </c>
      <c r="B74" s="68" t="s">
        <v>126</v>
      </c>
      <c r="C74" s="67" t="s">
        <v>127</v>
      </c>
      <c r="D74" s="69" t="s">
        <v>23</v>
      </c>
      <c r="E74" s="69" t="s">
        <v>369</v>
      </c>
      <c r="F74" s="71">
        <v>667</v>
      </c>
      <c r="G74" s="71">
        <v>221</v>
      </c>
      <c r="H74" s="71">
        <v>257</v>
      </c>
      <c r="I74" s="71">
        <v>374</v>
      </c>
      <c r="J74" s="73">
        <f t="shared" si="7"/>
        <v>522.8709209738098</v>
      </c>
      <c r="K74" s="74">
        <v>731</v>
      </c>
      <c r="L74" s="74">
        <v>343</v>
      </c>
      <c r="M74" s="75">
        <f t="shared" si="6"/>
        <v>3115.8709209738099</v>
      </c>
      <c r="N74" s="76">
        <v>445</v>
      </c>
      <c r="O74" s="76">
        <v>890</v>
      </c>
      <c r="P74" s="6"/>
      <c r="Q74" s="7"/>
      <c r="R74" s="77">
        <f t="shared" si="8"/>
        <v>0</v>
      </c>
      <c r="S74" s="77">
        <f t="shared" si="9"/>
        <v>0</v>
      </c>
      <c r="T74" s="78">
        <f t="shared" si="10"/>
        <v>0</v>
      </c>
      <c r="U74" s="79" t="s">
        <v>18</v>
      </c>
      <c r="V74" s="79">
        <v>2</v>
      </c>
    </row>
    <row r="75" spans="1:22" s="55" customFormat="1" ht="119" customHeight="1" x14ac:dyDescent="0.2">
      <c r="A75" s="67">
        <v>72</v>
      </c>
      <c r="B75" s="68" t="s">
        <v>128</v>
      </c>
      <c r="C75" s="67" t="s">
        <v>129</v>
      </c>
      <c r="D75" s="69" t="s">
        <v>23</v>
      </c>
      <c r="E75" s="70" t="s">
        <v>370</v>
      </c>
      <c r="F75" s="71">
        <v>116</v>
      </c>
      <c r="G75" s="71">
        <v>127</v>
      </c>
      <c r="H75" s="71">
        <v>128</v>
      </c>
      <c r="I75" s="71">
        <v>84</v>
      </c>
      <c r="J75" s="73">
        <f t="shared" si="7"/>
        <v>92.563491723249072</v>
      </c>
      <c r="K75" s="74">
        <v>102</v>
      </c>
      <c r="L75" s="74">
        <v>23</v>
      </c>
      <c r="M75" s="75">
        <f t="shared" si="6"/>
        <v>672.56349172324906</v>
      </c>
      <c r="N75" s="76">
        <v>96</v>
      </c>
      <c r="O75" s="76">
        <v>192</v>
      </c>
      <c r="P75" s="6"/>
      <c r="Q75" s="7"/>
      <c r="R75" s="77">
        <f t="shared" si="8"/>
        <v>0</v>
      </c>
      <c r="S75" s="77">
        <f t="shared" si="9"/>
        <v>0</v>
      </c>
      <c r="T75" s="78">
        <f t="shared" si="10"/>
        <v>0</v>
      </c>
      <c r="U75" s="79" t="s">
        <v>18</v>
      </c>
      <c r="V75" s="79">
        <v>1</v>
      </c>
    </row>
    <row r="76" spans="1:22" ht="30.75" customHeight="1" x14ac:dyDescent="0.15">
      <c r="B76" s="157" t="s">
        <v>645</v>
      </c>
      <c r="C76" s="157"/>
      <c r="D76" s="157"/>
      <c r="E76" s="157"/>
      <c r="M76" s="58"/>
      <c r="R76" s="87">
        <f>+SUM(R4:R75)</f>
        <v>0</v>
      </c>
      <c r="S76" s="87">
        <f>+SUM(S4:S75)</f>
        <v>0</v>
      </c>
      <c r="T76" s="87">
        <f>+SUM(T4:T75)</f>
        <v>0</v>
      </c>
      <c r="V76" s="88">
        <f>+SUM(V4:V75)</f>
        <v>85</v>
      </c>
    </row>
    <row r="77" spans="1:22" hidden="1" x14ac:dyDescent="0.15">
      <c r="M77" s="58"/>
    </row>
  </sheetData>
  <sheetProtection algorithmName="SHA-512" hashValue="Us6A9W/gEj4mg1Bh0GSPvZKkQa99LyHphi7rC4uo6YK1o8bvGqZi7hkGCWpQqn4U5jZa5teFUc5XCxE4oUp/0Q==" saltValue="R0g9FDWI0UmutnzpJimKWA==" spinCount="100000" sheet="1" objects="1" scenarios="1"/>
  <mergeCells count="3">
    <mergeCell ref="N1:N2"/>
    <mergeCell ref="O1:U2"/>
    <mergeCell ref="B76:E76"/>
  </mergeCells>
  <phoneticPr fontId="12" type="noConversion"/>
  <pageMargins left="0.7" right="0.7" top="0.75" bottom="0.75" header="0.3" footer="0.3"/>
  <pageSetup orientation="portrait" r:id="rId1"/>
  <headerFooter>
    <oddFooter>&amp;C_x000D_&amp;1#&amp;"Calibri"&amp;10&amp;K000000 DOCUMENTO DE USO INTERNO</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868E2-46BC-4EA3-961A-273F22192D34}">
  <sheetPr>
    <tabColor rgb="FFE876DA"/>
  </sheetPr>
  <dimension ref="A1:W29"/>
  <sheetViews>
    <sheetView showGridLines="0" topLeftCell="H28" zoomScale="60" zoomScaleNormal="60" workbookViewId="0">
      <selection activeCell="W28" sqref="W28"/>
    </sheetView>
  </sheetViews>
  <sheetFormatPr baseColWidth="10" defaultColWidth="0" defaultRowHeight="11" zeroHeight="1" x14ac:dyDescent="0.15"/>
  <cols>
    <col min="1" max="1" width="6.6640625" style="55" customWidth="1"/>
    <col min="2" max="2" width="24.5" style="56" customWidth="1"/>
    <col min="3" max="4" width="33.5" style="57" customWidth="1"/>
    <col min="5" max="5" width="59.33203125" style="57" customWidth="1"/>
    <col min="6" max="12" width="15.33203125" style="58" customWidth="1"/>
    <col min="13" max="13" width="15.33203125" style="100" customWidth="1"/>
    <col min="14" max="14" width="15.33203125" style="101" customWidth="1"/>
    <col min="15" max="15" width="15.33203125" style="57" customWidth="1"/>
    <col min="16" max="18" width="15.33203125" style="3" customWidth="1"/>
    <col min="19" max="21" width="17.33203125" style="3" customWidth="1"/>
    <col min="22" max="22" width="17.6640625" style="3" customWidth="1"/>
    <col min="23" max="23" width="15.33203125" style="3" customWidth="1"/>
    <col min="24" max="16384" width="15.33203125" style="3" hidden="1"/>
  </cols>
  <sheetData>
    <row r="1" spans="1:23" ht="10" hidden="1" customHeight="1" x14ac:dyDescent="0.15">
      <c r="A1" s="1"/>
      <c r="B1" s="2"/>
      <c r="C1" s="3"/>
      <c r="D1" s="3"/>
      <c r="E1" s="3"/>
      <c r="F1" s="4"/>
      <c r="G1" s="4"/>
      <c r="H1" s="4"/>
      <c r="I1" s="4"/>
      <c r="J1" s="4"/>
      <c r="K1" s="4"/>
      <c r="L1" s="4"/>
      <c r="M1" s="9"/>
      <c r="N1" s="158"/>
      <c r="O1" s="160"/>
      <c r="P1" s="160"/>
      <c r="Q1" s="160"/>
      <c r="R1" s="160"/>
      <c r="S1" s="160"/>
      <c r="T1" s="160"/>
      <c r="U1" s="160"/>
    </row>
    <row r="2" spans="1:23" ht="23.5" customHeight="1" x14ac:dyDescent="0.15">
      <c r="A2" s="1"/>
      <c r="B2" s="2"/>
      <c r="C2" s="3"/>
      <c r="D2" s="3"/>
      <c r="E2" s="3"/>
      <c r="F2" s="4"/>
      <c r="G2" s="4"/>
      <c r="H2" s="4"/>
      <c r="I2" s="4"/>
      <c r="J2" s="4"/>
      <c r="K2" s="4"/>
      <c r="L2" s="4"/>
      <c r="M2" s="9"/>
      <c r="N2" s="159"/>
      <c r="O2" s="160"/>
      <c r="P2" s="160"/>
      <c r="Q2" s="160"/>
      <c r="R2" s="160"/>
      <c r="S2" s="160"/>
      <c r="T2" s="160"/>
      <c r="U2" s="160"/>
    </row>
    <row r="3" spans="1:23" s="5" customFormat="1" ht="36.5" customHeight="1" x14ac:dyDescent="0.2">
      <c r="A3" s="60" t="s">
        <v>0</v>
      </c>
      <c r="B3" s="60" t="s">
        <v>1</v>
      </c>
      <c r="C3" s="60" t="s">
        <v>2</v>
      </c>
      <c r="D3" s="60" t="s">
        <v>3</v>
      </c>
      <c r="E3" s="60" t="s">
        <v>390</v>
      </c>
      <c r="F3" s="60" t="s">
        <v>4</v>
      </c>
      <c r="G3" s="60" t="s">
        <v>5</v>
      </c>
      <c r="H3" s="60" t="s">
        <v>6</v>
      </c>
      <c r="I3" s="60" t="s">
        <v>7</v>
      </c>
      <c r="J3" s="60" t="s">
        <v>296</v>
      </c>
      <c r="K3" s="60" t="s">
        <v>297</v>
      </c>
      <c r="L3" s="60" t="s">
        <v>298</v>
      </c>
      <c r="M3" s="90" t="s">
        <v>8</v>
      </c>
      <c r="N3" s="63" t="s">
        <v>642</v>
      </c>
      <c r="O3" s="63" t="s">
        <v>643</v>
      </c>
      <c r="P3" s="48" t="s">
        <v>9</v>
      </c>
      <c r="Q3" s="48" t="s">
        <v>10</v>
      </c>
      <c r="R3" s="64" t="s">
        <v>11</v>
      </c>
      <c r="S3" s="64" t="s">
        <v>12</v>
      </c>
      <c r="T3" s="64" t="s">
        <v>13</v>
      </c>
      <c r="U3" s="65" t="s">
        <v>14</v>
      </c>
      <c r="V3" s="65" t="s">
        <v>644</v>
      </c>
      <c r="W3" s="66"/>
    </row>
    <row r="4" spans="1:23" s="5" customFormat="1" ht="236.5" customHeight="1" x14ac:dyDescent="0.2">
      <c r="A4" s="67">
        <v>1</v>
      </c>
      <c r="B4" s="80" t="s">
        <v>130</v>
      </c>
      <c r="C4" s="67" t="s">
        <v>131</v>
      </c>
      <c r="D4" s="67" t="s">
        <v>17</v>
      </c>
      <c r="E4" s="85" t="s">
        <v>371</v>
      </c>
      <c r="F4" s="79">
        <v>0</v>
      </c>
      <c r="G4" s="79">
        <v>0</v>
      </c>
      <c r="H4" s="79">
        <v>223</v>
      </c>
      <c r="I4" s="79">
        <v>1763</v>
      </c>
      <c r="J4" s="73">
        <f>+GEOMEAN(I4,K4)</f>
        <v>2033.7153193109402</v>
      </c>
      <c r="K4" s="74">
        <v>2346</v>
      </c>
      <c r="L4" s="74">
        <v>1495</v>
      </c>
      <c r="M4" s="91">
        <f>SUM(F4:L4)</f>
        <v>7860.7153193109407</v>
      </c>
      <c r="N4" s="12">
        <v>1123</v>
      </c>
      <c r="O4" s="76">
        <v>2246</v>
      </c>
      <c r="P4" s="10"/>
      <c r="Q4" s="7"/>
      <c r="R4" s="77">
        <f>+P4</f>
        <v>0</v>
      </c>
      <c r="S4" s="102">
        <f>+R4*Q4</f>
        <v>0</v>
      </c>
      <c r="T4" s="103">
        <f>+R4+S4</f>
        <v>0</v>
      </c>
      <c r="U4" s="104" t="s">
        <v>132</v>
      </c>
      <c r="V4" s="79">
        <v>1</v>
      </c>
      <c r="W4" s="66"/>
    </row>
    <row r="5" spans="1:23" s="5" customFormat="1" ht="236.5" customHeight="1" x14ac:dyDescent="0.2">
      <c r="A5" s="67">
        <v>2</v>
      </c>
      <c r="B5" s="68" t="s">
        <v>133</v>
      </c>
      <c r="C5" s="67" t="s">
        <v>134</v>
      </c>
      <c r="D5" s="67" t="s">
        <v>17</v>
      </c>
      <c r="E5" s="85" t="s">
        <v>372</v>
      </c>
      <c r="F5" s="79">
        <v>2112</v>
      </c>
      <c r="G5" s="79">
        <v>1141</v>
      </c>
      <c r="H5" s="79">
        <v>1766</v>
      </c>
      <c r="I5" s="79">
        <v>2725</v>
      </c>
      <c r="J5" s="73">
        <f t="shared" ref="J5:J28" si="0">+GEOMEAN(I5,K5)</f>
        <v>2421.6110340019513</v>
      </c>
      <c r="K5" s="74">
        <v>2152</v>
      </c>
      <c r="L5" s="74">
        <v>599</v>
      </c>
      <c r="M5" s="91">
        <f t="shared" ref="M5:M28" si="1">SUM(F5:L5)</f>
        <v>12916.611034001951</v>
      </c>
      <c r="N5" s="12">
        <v>1845</v>
      </c>
      <c r="O5" s="76">
        <v>3690</v>
      </c>
      <c r="P5" s="10"/>
      <c r="Q5" s="7"/>
      <c r="R5" s="77">
        <f>+P5</f>
        <v>0</v>
      </c>
      <c r="S5" s="102">
        <f>+R5*Q5</f>
        <v>0</v>
      </c>
      <c r="T5" s="103">
        <f>+R5+S5</f>
        <v>0</v>
      </c>
      <c r="U5" s="104" t="s">
        <v>132</v>
      </c>
      <c r="V5" s="79">
        <v>1</v>
      </c>
      <c r="W5" s="66"/>
    </row>
    <row r="6" spans="1:23" s="5" customFormat="1" ht="236.5" customHeight="1" x14ac:dyDescent="0.2">
      <c r="A6" s="67">
        <v>3</v>
      </c>
      <c r="B6" s="80" t="s">
        <v>135</v>
      </c>
      <c r="C6" s="67" t="s">
        <v>131</v>
      </c>
      <c r="D6" s="67" t="s">
        <v>17</v>
      </c>
      <c r="E6" s="85" t="s">
        <v>373</v>
      </c>
      <c r="F6" s="79">
        <v>0</v>
      </c>
      <c r="G6" s="79">
        <v>0</v>
      </c>
      <c r="H6" s="79">
        <v>221</v>
      </c>
      <c r="I6" s="79">
        <v>837</v>
      </c>
      <c r="J6" s="73">
        <f t="shared" si="0"/>
        <v>1106.2070330638835</v>
      </c>
      <c r="K6" s="74">
        <v>1462</v>
      </c>
      <c r="L6" s="74">
        <v>876</v>
      </c>
      <c r="M6" s="91">
        <f t="shared" si="1"/>
        <v>4502.2070330638835</v>
      </c>
      <c r="N6" s="12">
        <v>643</v>
      </c>
      <c r="O6" s="76">
        <v>1286</v>
      </c>
      <c r="P6" s="10"/>
      <c r="Q6" s="7"/>
      <c r="R6" s="77">
        <f t="shared" ref="R6:R28" si="2">+P6</f>
        <v>0</v>
      </c>
      <c r="S6" s="102">
        <f t="shared" ref="S6:S28" si="3">+R6*Q6</f>
        <v>0</v>
      </c>
      <c r="T6" s="103">
        <f t="shared" ref="T6:T28" si="4">+R6+S6</f>
        <v>0</v>
      </c>
      <c r="U6" s="104" t="s">
        <v>132</v>
      </c>
      <c r="V6" s="79">
        <v>1</v>
      </c>
      <c r="W6" s="66"/>
    </row>
    <row r="7" spans="1:23" s="5" customFormat="1" ht="236.5" customHeight="1" x14ac:dyDescent="0.2">
      <c r="A7" s="67">
        <v>4</v>
      </c>
      <c r="B7" s="80" t="s">
        <v>136</v>
      </c>
      <c r="C7" s="67" t="s">
        <v>137</v>
      </c>
      <c r="D7" s="67" t="s">
        <v>17</v>
      </c>
      <c r="E7" s="85" t="s">
        <v>374</v>
      </c>
      <c r="F7" s="79">
        <v>0</v>
      </c>
      <c r="G7" s="79">
        <v>0</v>
      </c>
      <c r="H7" s="79">
        <v>127</v>
      </c>
      <c r="I7" s="79">
        <v>359</v>
      </c>
      <c r="J7" s="73">
        <f t="shared" si="0"/>
        <v>515.77029771013372</v>
      </c>
      <c r="K7" s="74">
        <v>741</v>
      </c>
      <c r="L7" s="74">
        <v>334</v>
      </c>
      <c r="M7" s="91">
        <f t="shared" si="1"/>
        <v>2076.7702977101335</v>
      </c>
      <c r="N7" s="12">
        <v>297</v>
      </c>
      <c r="O7" s="76">
        <v>594</v>
      </c>
      <c r="P7" s="10"/>
      <c r="Q7" s="7"/>
      <c r="R7" s="77">
        <f t="shared" si="2"/>
        <v>0</v>
      </c>
      <c r="S7" s="102">
        <f t="shared" si="3"/>
        <v>0</v>
      </c>
      <c r="T7" s="103">
        <f t="shared" si="4"/>
        <v>0</v>
      </c>
      <c r="U7" s="104" t="s">
        <v>132</v>
      </c>
      <c r="V7" s="79">
        <v>1</v>
      </c>
      <c r="W7" s="66"/>
    </row>
    <row r="8" spans="1:23" s="5" customFormat="1" ht="236.5" customHeight="1" x14ac:dyDescent="0.2">
      <c r="A8" s="67">
        <v>5</v>
      </c>
      <c r="B8" s="80" t="s">
        <v>603</v>
      </c>
      <c r="C8" s="85" t="s">
        <v>602</v>
      </c>
      <c r="D8" s="67" t="s">
        <v>17</v>
      </c>
      <c r="E8" s="85" t="s">
        <v>375</v>
      </c>
      <c r="F8" s="79">
        <v>0</v>
      </c>
      <c r="G8" s="79">
        <v>0</v>
      </c>
      <c r="H8" s="79">
        <v>45</v>
      </c>
      <c r="I8" s="79">
        <v>160</v>
      </c>
      <c r="J8" s="73">
        <f t="shared" si="0"/>
        <v>173.89652095427326</v>
      </c>
      <c r="K8" s="74">
        <v>189</v>
      </c>
      <c r="L8" s="74">
        <v>84</v>
      </c>
      <c r="M8" s="91">
        <f t="shared" si="1"/>
        <v>651.89652095427323</v>
      </c>
      <c r="N8" s="12">
        <v>93</v>
      </c>
      <c r="O8" s="76">
        <v>186</v>
      </c>
      <c r="P8" s="10"/>
      <c r="Q8" s="7"/>
      <c r="R8" s="77">
        <f t="shared" si="2"/>
        <v>0</v>
      </c>
      <c r="S8" s="102">
        <f t="shared" si="3"/>
        <v>0</v>
      </c>
      <c r="T8" s="103">
        <f t="shared" si="4"/>
        <v>0</v>
      </c>
      <c r="U8" s="104" t="s">
        <v>132</v>
      </c>
      <c r="V8" s="79">
        <v>1</v>
      </c>
      <c r="W8" s="66"/>
    </row>
    <row r="9" spans="1:23" s="5" customFormat="1" ht="236.5" customHeight="1" x14ac:dyDescent="0.2">
      <c r="A9" s="67">
        <v>6</v>
      </c>
      <c r="B9" s="68" t="s">
        <v>138</v>
      </c>
      <c r="C9" s="67" t="s">
        <v>139</v>
      </c>
      <c r="D9" s="67" t="s">
        <v>17</v>
      </c>
      <c r="E9" s="85" t="s">
        <v>376</v>
      </c>
      <c r="F9" s="79">
        <v>2881</v>
      </c>
      <c r="G9" s="79">
        <v>548</v>
      </c>
      <c r="H9" s="79">
        <v>795</v>
      </c>
      <c r="I9" s="79">
        <f>255+395</f>
        <v>650</v>
      </c>
      <c r="J9" s="73">
        <f t="shared" si="0"/>
        <v>992.34570589084535</v>
      </c>
      <c r="K9" s="74">
        <v>1515</v>
      </c>
      <c r="L9" s="74">
        <v>531</v>
      </c>
      <c r="M9" s="91">
        <f t="shared" si="1"/>
        <v>7912.3457058908452</v>
      </c>
      <c r="N9" s="12">
        <v>1130</v>
      </c>
      <c r="O9" s="76">
        <v>2260</v>
      </c>
      <c r="P9" s="10"/>
      <c r="Q9" s="7"/>
      <c r="R9" s="77">
        <f t="shared" si="2"/>
        <v>0</v>
      </c>
      <c r="S9" s="102">
        <f t="shared" si="3"/>
        <v>0</v>
      </c>
      <c r="T9" s="103">
        <f t="shared" si="4"/>
        <v>0</v>
      </c>
      <c r="U9" s="104" t="s">
        <v>132</v>
      </c>
      <c r="V9" s="79">
        <v>2</v>
      </c>
      <c r="W9" s="66"/>
    </row>
    <row r="10" spans="1:23" s="5" customFormat="1" ht="236.5" customHeight="1" x14ac:dyDescent="0.2">
      <c r="A10" s="67">
        <v>7</v>
      </c>
      <c r="B10" s="92" t="s">
        <v>604</v>
      </c>
      <c r="C10" s="67" t="s">
        <v>140</v>
      </c>
      <c r="D10" s="67"/>
      <c r="E10" s="67"/>
      <c r="F10" s="93">
        <v>4790</v>
      </c>
      <c r="G10" s="93">
        <v>435</v>
      </c>
      <c r="H10" s="93">
        <v>1286</v>
      </c>
      <c r="I10" s="93">
        <v>1864</v>
      </c>
      <c r="J10" s="73">
        <v>2459</v>
      </c>
      <c r="K10" s="73">
        <v>3245</v>
      </c>
      <c r="L10" s="73">
        <v>2214</v>
      </c>
      <c r="M10" s="91">
        <v>16292</v>
      </c>
      <c r="N10" s="76">
        <v>2327</v>
      </c>
      <c r="O10" s="76">
        <v>4654</v>
      </c>
      <c r="P10" s="10"/>
      <c r="Q10" s="7"/>
      <c r="R10" s="77">
        <f t="shared" si="2"/>
        <v>0</v>
      </c>
      <c r="S10" s="102">
        <f t="shared" si="3"/>
        <v>0</v>
      </c>
      <c r="T10" s="103">
        <f t="shared" si="4"/>
        <v>0</v>
      </c>
      <c r="U10" s="104" t="s">
        <v>132</v>
      </c>
      <c r="V10" s="79">
        <v>10</v>
      </c>
      <c r="W10" s="66"/>
    </row>
    <row r="11" spans="1:23" s="5" customFormat="1" ht="236.5" customHeight="1" x14ac:dyDescent="0.2">
      <c r="A11" s="67">
        <v>8</v>
      </c>
      <c r="B11" s="92" t="s">
        <v>605</v>
      </c>
      <c r="C11" s="67" t="s">
        <v>140</v>
      </c>
      <c r="D11" s="67"/>
      <c r="E11" s="67"/>
      <c r="F11" s="79">
        <v>1597</v>
      </c>
      <c r="G11" s="79">
        <v>145</v>
      </c>
      <c r="H11" s="79">
        <v>429</v>
      </c>
      <c r="I11" s="79">
        <v>621</v>
      </c>
      <c r="J11" s="74">
        <v>820</v>
      </c>
      <c r="K11" s="74">
        <v>1082</v>
      </c>
      <c r="L11" s="74">
        <v>738</v>
      </c>
      <c r="M11" s="94">
        <f>+F11+G11+H11+I11+J11+K11+L11</f>
        <v>5432</v>
      </c>
      <c r="N11" s="95">
        <v>776</v>
      </c>
      <c r="O11" s="76">
        <v>1552</v>
      </c>
      <c r="P11" s="10"/>
      <c r="Q11" s="7"/>
      <c r="R11" s="77">
        <f t="shared" si="2"/>
        <v>0</v>
      </c>
      <c r="S11" s="102">
        <f t="shared" si="3"/>
        <v>0</v>
      </c>
      <c r="T11" s="103">
        <f t="shared" si="4"/>
        <v>0</v>
      </c>
      <c r="U11" s="104" t="s">
        <v>132</v>
      </c>
      <c r="V11" s="79">
        <v>10</v>
      </c>
      <c r="W11" s="66"/>
    </row>
    <row r="12" spans="1:23" s="5" customFormat="1" ht="236.5" customHeight="1" x14ac:dyDescent="0.2">
      <c r="A12" s="67">
        <v>9</v>
      </c>
      <c r="B12" s="92" t="s">
        <v>606</v>
      </c>
      <c r="C12" s="67" t="s">
        <v>140</v>
      </c>
      <c r="D12" s="67"/>
      <c r="E12" s="67"/>
      <c r="F12" s="79">
        <v>1597</v>
      </c>
      <c r="G12" s="79">
        <v>145</v>
      </c>
      <c r="H12" s="79">
        <v>429</v>
      </c>
      <c r="I12" s="79">
        <v>621</v>
      </c>
      <c r="J12" s="74">
        <v>820</v>
      </c>
      <c r="K12" s="74">
        <v>1082</v>
      </c>
      <c r="L12" s="74">
        <v>738</v>
      </c>
      <c r="M12" s="94">
        <f>+F12+G12+H12+I12+J12+K12+L12</f>
        <v>5432</v>
      </c>
      <c r="N12" s="95">
        <v>776</v>
      </c>
      <c r="O12" s="76">
        <v>1552</v>
      </c>
      <c r="P12" s="10"/>
      <c r="Q12" s="7"/>
      <c r="R12" s="77">
        <f t="shared" si="2"/>
        <v>0</v>
      </c>
      <c r="S12" s="102">
        <f t="shared" si="3"/>
        <v>0</v>
      </c>
      <c r="T12" s="103">
        <f t="shared" si="4"/>
        <v>0</v>
      </c>
      <c r="U12" s="104" t="s">
        <v>132</v>
      </c>
      <c r="V12" s="79">
        <v>10</v>
      </c>
      <c r="W12" s="66"/>
    </row>
    <row r="13" spans="1:23" s="5" customFormat="1" ht="236.5" customHeight="1" x14ac:dyDescent="0.2">
      <c r="A13" s="67">
        <v>10</v>
      </c>
      <c r="B13" s="92" t="s">
        <v>608</v>
      </c>
      <c r="C13" s="67" t="s">
        <v>607</v>
      </c>
      <c r="D13" s="67"/>
      <c r="E13" s="67"/>
      <c r="F13" s="79">
        <v>1597</v>
      </c>
      <c r="G13" s="79">
        <v>145</v>
      </c>
      <c r="H13" s="79">
        <v>429</v>
      </c>
      <c r="I13" s="79">
        <v>621</v>
      </c>
      <c r="J13" s="74">
        <v>820</v>
      </c>
      <c r="K13" s="74">
        <v>1082</v>
      </c>
      <c r="L13" s="74">
        <v>738</v>
      </c>
      <c r="M13" s="94">
        <f>+F13+G13+H13+I13+J13+K13+L13</f>
        <v>5432</v>
      </c>
      <c r="N13" s="95">
        <v>776</v>
      </c>
      <c r="O13" s="76">
        <v>1552</v>
      </c>
      <c r="P13" s="10"/>
      <c r="Q13" s="7"/>
      <c r="R13" s="77">
        <f t="shared" si="2"/>
        <v>0</v>
      </c>
      <c r="S13" s="102">
        <f t="shared" si="3"/>
        <v>0</v>
      </c>
      <c r="T13" s="103">
        <f t="shared" si="4"/>
        <v>0</v>
      </c>
      <c r="U13" s="104" t="s">
        <v>132</v>
      </c>
      <c r="V13" s="79">
        <v>10</v>
      </c>
      <c r="W13" s="66"/>
    </row>
    <row r="14" spans="1:23" s="5" customFormat="1" ht="236.5" customHeight="1" x14ac:dyDescent="0.2">
      <c r="A14" s="67">
        <v>11</v>
      </c>
      <c r="B14" s="68" t="s">
        <v>141</v>
      </c>
      <c r="C14" s="67" t="s">
        <v>142</v>
      </c>
      <c r="D14" s="67" t="s">
        <v>17</v>
      </c>
      <c r="E14" s="96" t="s">
        <v>377</v>
      </c>
      <c r="F14" s="79">
        <v>1019</v>
      </c>
      <c r="G14" s="79">
        <v>260</v>
      </c>
      <c r="H14" s="79">
        <v>517</v>
      </c>
      <c r="I14" s="79">
        <v>660</v>
      </c>
      <c r="J14" s="73">
        <f t="shared" si="0"/>
        <v>852.44354651789115</v>
      </c>
      <c r="K14" s="74">
        <v>1101</v>
      </c>
      <c r="L14" s="74">
        <v>671</v>
      </c>
      <c r="M14" s="91">
        <f t="shared" si="1"/>
        <v>5080.4435465178913</v>
      </c>
      <c r="N14" s="12">
        <v>726</v>
      </c>
      <c r="O14" s="76">
        <v>1452</v>
      </c>
      <c r="P14" s="10"/>
      <c r="Q14" s="7"/>
      <c r="R14" s="77">
        <f t="shared" si="2"/>
        <v>0</v>
      </c>
      <c r="S14" s="102">
        <f t="shared" si="3"/>
        <v>0</v>
      </c>
      <c r="T14" s="103">
        <f t="shared" si="4"/>
        <v>0</v>
      </c>
      <c r="U14" s="104" t="s">
        <v>132</v>
      </c>
      <c r="V14" s="79">
        <v>5</v>
      </c>
      <c r="W14" s="66"/>
    </row>
    <row r="15" spans="1:23" s="5" customFormat="1" ht="236.5" customHeight="1" x14ac:dyDescent="0.2">
      <c r="A15" s="67">
        <v>12</v>
      </c>
      <c r="B15" s="68" t="s">
        <v>143</v>
      </c>
      <c r="C15" s="67" t="s">
        <v>144</v>
      </c>
      <c r="D15" s="67" t="s">
        <v>17</v>
      </c>
      <c r="E15" s="96" t="s">
        <v>378</v>
      </c>
      <c r="F15" s="79">
        <v>2384</v>
      </c>
      <c r="G15" s="79">
        <v>580</v>
      </c>
      <c r="H15" s="79">
        <v>621</v>
      </c>
      <c r="I15" s="79">
        <v>1145</v>
      </c>
      <c r="J15" s="73">
        <f t="shared" si="0"/>
        <v>817.72856132093125</v>
      </c>
      <c r="K15" s="74">
        <v>584</v>
      </c>
      <c r="L15" s="74">
        <v>100</v>
      </c>
      <c r="M15" s="91">
        <f t="shared" si="1"/>
        <v>6231.7285613209315</v>
      </c>
      <c r="N15" s="12">
        <v>890</v>
      </c>
      <c r="O15" s="76">
        <v>1780</v>
      </c>
      <c r="P15" s="10"/>
      <c r="Q15" s="7"/>
      <c r="R15" s="77">
        <f t="shared" si="2"/>
        <v>0</v>
      </c>
      <c r="S15" s="102">
        <f t="shared" si="3"/>
        <v>0</v>
      </c>
      <c r="T15" s="103">
        <f t="shared" si="4"/>
        <v>0</v>
      </c>
      <c r="U15" s="104" t="s">
        <v>132</v>
      </c>
      <c r="V15" s="79">
        <v>5</v>
      </c>
      <c r="W15" s="66"/>
    </row>
    <row r="16" spans="1:23" s="5" customFormat="1" ht="236.5" customHeight="1" x14ac:dyDescent="0.2">
      <c r="A16" s="67">
        <v>13</v>
      </c>
      <c r="B16" s="68" t="s">
        <v>145</v>
      </c>
      <c r="C16" s="67" t="s">
        <v>146</v>
      </c>
      <c r="D16" s="67" t="s">
        <v>17</v>
      </c>
      <c r="E16" s="96" t="s">
        <v>379</v>
      </c>
      <c r="F16" s="79">
        <v>769</v>
      </c>
      <c r="G16" s="79">
        <v>102</v>
      </c>
      <c r="H16" s="79">
        <v>128</v>
      </c>
      <c r="I16" s="79">
        <v>177</v>
      </c>
      <c r="J16" s="73">
        <f t="shared" si="0"/>
        <v>169.85582121316889</v>
      </c>
      <c r="K16" s="74">
        <v>163</v>
      </c>
      <c r="L16" s="74">
        <v>65</v>
      </c>
      <c r="M16" s="91">
        <f t="shared" si="1"/>
        <v>1573.8558212131688</v>
      </c>
      <c r="N16" s="12">
        <v>225</v>
      </c>
      <c r="O16" s="76">
        <v>450</v>
      </c>
      <c r="P16" s="10"/>
      <c r="Q16" s="7"/>
      <c r="R16" s="77">
        <f t="shared" si="2"/>
        <v>0</v>
      </c>
      <c r="S16" s="102">
        <f t="shared" si="3"/>
        <v>0</v>
      </c>
      <c r="T16" s="103">
        <f t="shared" si="4"/>
        <v>0</v>
      </c>
      <c r="U16" s="104" t="s">
        <v>132</v>
      </c>
      <c r="V16" s="79">
        <v>5</v>
      </c>
      <c r="W16" s="66"/>
    </row>
    <row r="17" spans="1:23" s="5" customFormat="1" ht="236.5" customHeight="1" x14ac:dyDescent="0.2">
      <c r="A17" s="67">
        <v>14</v>
      </c>
      <c r="B17" s="68" t="s">
        <v>147</v>
      </c>
      <c r="C17" s="67" t="s">
        <v>148</v>
      </c>
      <c r="D17" s="67" t="s">
        <v>17</v>
      </c>
      <c r="E17" s="96" t="s">
        <v>380</v>
      </c>
      <c r="F17" s="79">
        <v>10</v>
      </c>
      <c r="G17" s="79">
        <v>2</v>
      </c>
      <c r="H17" s="79">
        <v>0</v>
      </c>
      <c r="I17" s="79">
        <v>15</v>
      </c>
      <c r="J17" s="73">
        <f t="shared" si="0"/>
        <v>41.170377700477808</v>
      </c>
      <c r="K17" s="74">
        <v>113</v>
      </c>
      <c r="L17" s="74">
        <v>35</v>
      </c>
      <c r="M17" s="91">
        <f t="shared" si="1"/>
        <v>216.17037770047781</v>
      </c>
      <c r="N17" s="12">
        <v>31</v>
      </c>
      <c r="O17" s="76">
        <v>62</v>
      </c>
      <c r="P17" s="10"/>
      <c r="Q17" s="7"/>
      <c r="R17" s="77">
        <f t="shared" si="2"/>
        <v>0</v>
      </c>
      <c r="S17" s="102">
        <f t="shared" si="3"/>
        <v>0</v>
      </c>
      <c r="T17" s="103">
        <f t="shared" si="4"/>
        <v>0</v>
      </c>
      <c r="U17" s="104" t="s">
        <v>132</v>
      </c>
      <c r="V17" s="79">
        <v>3</v>
      </c>
      <c r="W17" s="66"/>
    </row>
    <row r="18" spans="1:23" s="5" customFormat="1" ht="236.5" customHeight="1" x14ac:dyDescent="0.2">
      <c r="A18" s="67">
        <v>15</v>
      </c>
      <c r="B18" s="68" t="s">
        <v>149</v>
      </c>
      <c r="C18" s="67" t="s">
        <v>150</v>
      </c>
      <c r="D18" s="67" t="s">
        <v>17</v>
      </c>
      <c r="E18" s="96" t="s">
        <v>381</v>
      </c>
      <c r="F18" s="79">
        <v>172</v>
      </c>
      <c r="G18" s="79">
        <v>73</v>
      </c>
      <c r="H18" s="79">
        <v>31</v>
      </c>
      <c r="I18" s="79">
        <v>156</v>
      </c>
      <c r="J18" s="73">
        <f t="shared" si="0"/>
        <v>257.48786379167467</v>
      </c>
      <c r="K18" s="74">
        <v>425</v>
      </c>
      <c r="L18" s="74">
        <v>52</v>
      </c>
      <c r="M18" s="91">
        <f t="shared" si="1"/>
        <v>1166.4878637916747</v>
      </c>
      <c r="N18" s="12">
        <v>167</v>
      </c>
      <c r="O18" s="76">
        <v>334</v>
      </c>
      <c r="P18" s="10"/>
      <c r="Q18" s="7"/>
      <c r="R18" s="77">
        <f t="shared" si="2"/>
        <v>0</v>
      </c>
      <c r="S18" s="102">
        <f t="shared" si="3"/>
        <v>0</v>
      </c>
      <c r="T18" s="103">
        <f t="shared" si="4"/>
        <v>0</v>
      </c>
      <c r="U18" s="104" t="s">
        <v>132</v>
      </c>
      <c r="V18" s="79">
        <v>3</v>
      </c>
      <c r="W18" s="66"/>
    </row>
    <row r="19" spans="1:23" s="5" customFormat="1" ht="236.5" customHeight="1" x14ac:dyDescent="0.2">
      <c r="A19" s="67">
        <v>16</v>
      </c>
      <c r="B19" s="68" t="s">
        <v>149</v>
      </c>
      <c r="C19" s="67" t="s">
        <v>151</v>
      </c>
      <c r="D19" s="67" t="s">
        <v>17</v>
      </c>
      <c r="E19" s="97" t="s">
        <v>381</v>
      </c>
      <c r="F19" s="79">
        <v>100</v>
      </c>
      <c r="G19" s="79">
        <v>58</v>
      </c>
      <c r="H19" s="79">
        <v>25</v>
      </c>
      <c r="I19" s="79">
        <v>145</v>
      </c>
      <c r="J19" s="73">
        <f t="shared" si="0"/>
        <v>133.00375934536586</v>
      </c>
      <c r="K19" s="74">
        <v>122</v>
      </c>
      <c r="L19" s="74">
        <v>68</v>
      </c>
      <c r="M19" s="91">
        <f t="shared" si="1"/>
        <v>651.00375934536589</v>
      </c>
      <c r="N19" s="12">
        <v>93</v>
      </c>
      <c r="O19" s="76">
        <v>186</v>
      </c>
      <c r="P19" s="10"/>
      <c r="Q19" s="7"/>
      <c r="R19" s="77">
        <f t="shared" si="2"/>
        <v>0</v>
      </c>
      <c r="S19" s="102">
        <f t="shared" si="3"/>
        <v>0</v>
      </c>
      <c r="T19" s="103">
        <f t="shared" si="4"/>
        <v>0</v>
      </c>
      <c r="U19" s="104" t="s">
        <v>132</v>
      </c>
      <c r="V19" s="79">
        <v>1</v>
      </c>
      <c r="W19" s="66"/>
    </row>
    <row r="20" spans="1:23" s="5" customFormat="1" ht="236.5" customHeight="1" x14ac:dyDescent="0.2">
      <c r="A20" s="67">
        <v>17</v>
      </c>
      <c r="B20" s="68" t="s">
        <v>152</v>
      </c>
      <c r="C20" s="67" t="s">
        <v>153</v>
      </c>
      <c r="D20" s="67" t="s">
        <v>17</v>
      </c>
      <c r="E20" s="96" t="s">
        <v>382</v>
      </c>
      <c r="F20" s="79">
        <v>183</v>
      </c>
      <c r="G20" s="79">
        <v>117</v>
      </c>
      <c r="H20" s="79">
        <v>150</v>
      </c>
      <c r="I20" s="79">
        <v>415</v>
      </c>
      <c r="J20" s="73">
        <f t="shared" si="0"/>
        <v>144.04860290887933</v>
      </c>
      <c r="K20" s="74">
        <v>50</v>
      </c>
      <c r="L20" s="74">
        <v>152</v>
      </c>
      <c r="M20" s="91">
        <f t="shared" si="1"/>
        <v>1211.0486029088793</v>
      </c>
      <c r="N20" s="12">
        <v>173</v>
      </c>
      <c r="O20" s="76">
        <v>346</v>
      </c>
      <c r="P20" s="10"/>
      <c r="Q20" s="7"/>
      <c r="R20" s="77">
        <f t="shared" si="2"/>
        <v>0</v>
      </c>
      <c r="S20" s="102">
        <f t="shared" si="3"/>
        <v>0</v>
      </c>
      <c r="T20" s="103">
        <f t="shared" si="4"/>
        <v>0</v>
      </c>
      <c r="U20" s="104" t="s">
        <v>132</v>
      </c>
      <c r="V20" s="79">
        <v>1</v>
      </c>
      <c r="W20" s="66"/>
    </row>
    <row r="21" spans="1:23" s="5" customFormat="1" ht="236.5" customHeight="1" x14ac:dyDescent="0.2">
      <c r="A21" s="67">
        <v>18</v>
      </c>
      <c r="B21" s="68" t="s">
        <v>154</v>
      </c>
      <c r="C21" s="67" t="s">
        <v>155</v>
      </c>
      <c r="D21" s="67" t="s">
        <v>17</v>
      </c>
      <c r="E21" s="96" t="s">
        <v>383</v>
      </c>
      <c r="F21" s="79">
        <v>424</v>
      </c>
      <c r="G21" s="79">
        <v>294</v>
      </c>
      <c r="H21" s="79">
        <v>131</v>
      </c>
      <c r="I21" s="79">
        <v>416</v>
      </c>
      <c r="J21" s="73">
        <f t="shared" si="0"/>
        <v>491.62587401397008</v>
      </c>
      <c r="K21" s="74">
        <v>581</v>
      </c>
      <c r="L21" s="74">
        <v>161</v>
      </c>
      <c r="M21" s="91">
        <f t="shared" si="1"/>
        <v>2498.6258740139701</v>
      </c>
      <c r="N21" s="12">
        <v>357</v>
      </c>
      <c r="O21" s="76">
        <v>714</v>
      </c>
      <c r="P21" s="10"/>
      <c r="Q21" s="7"/>
      <c r="R21" s="77">
        <f t="shared" si="2"/>
        <v>0</v>
      </c>
      <c r="S21" s="102">
        <f t="shared" si="3"/>
        <v>0</v>
      </c>
      <c r="T21" s="103">
        <f t="shared" si="4"/>
        <v>0</v>
      </c>
      <c r="U21" s="104" t="s">
        <v>132</v>
      </c>
      <c r="V21" s="79">
        <v>1</v>
      </c>
      <c r="W21" s="66"/>
    </row>
    <row r="22" spans="1:23" s="5" customFormat="1" ht="236.5" customHeight="1" x14ac:dyDescent="0.2">
      <c r="A22" s="67">
        <v>19</v>
      </c>
      <c r="B22" s="80" t="s">
        <v>156</v>
      </c>
      <c r="C22" s="67" t="s">
        <v>157</v>
      </c>
      <c r="D22" s="67" t="s">
        <v>17</v>
      </c>
      <c r="E22" s="96" t="s">
        <v>384</v>
      </c>
      <c r="F22" s="79">
        <v>2655</v>
      </c>
      <c r="G22" s="79">
        <v>972</v>
      </c>
      <c r="H22" s="79">
        <v>1142</v>
      </c>
      <c r="I22" s="79">
        <v>1222</v>
      </c>
      <c r="J22" s="73">
        <f t="shared" si="0"/>
        <v>1606.5067693601543</v>
      </c>
      <c r="K22" s="74">
        <v>2112</v>
      </c>
      <c r="L22" s="74">
        <v>660</v>
      </c>
      <c r="M22" s="91">
        <f t="shared" si="1"/>
        <v>10369.506769360154</v>
      </c>
      <c r="N22" s="12">
        <v>1481</v>
      </c>
      <c r="O22" s="76">
        <v>2962</v>
      </c>
      <c r="P22" s="10"/>
      <c r="Q22" s="7"/>
      <c r="R22" s="77">
        <f t="shared" si="2"/>
        <v>0</v>
      </c>
      <c r="S22" s="102">
        <f t="shared" si="3"/>
        <v>0</v>
      </c>
      <c r="T22" s="103">
        <f t="shared" si="4"/>
        <v>0</v>
      </c>
      <c r="U22" s="104" t="s">
        <v>132</v>
      </c>
      <c r="V22" s="79">
        <v>1</v>
      </c>
      <c r="W22" s="66"/>
    </row>
    <row r="23" spans="1:23" s="5" customFormat="1" ht="236.5" customHeight="1" x14ac:dyDescent="0.2">
      <c r="A23" s="67">
        <v>20</v>
      </c>
      <c r="B23" s="80" t="s">
        <v>469</v>
      </c>
      <c r="C23" s="67" t="s">
        <v>158</v>
      </c>
      <c r="D23" s="67" t="s">
        <v>17</v>
      </c>
      <c r="E23" s="98" t="s">
        <v>470</v>
      </c>
      <c r="F23" s="79">
        <v>0</v>
      </c>
      <c r="G23" s="79">
        <v>0</v>
      </c>
      <c r="H23" s="79">
        <v>146</v>
      </c>
      <c r="I23" s="79">
        <v>167</v>
      </c>
      <c r="J23" s="73">
        <f t="shared" si="0"/>
        <v>326.66955781033528</v>
      </c>
      <c r="K23" s="74">
        <v>639</v>
      </c>
      <c r="L23" s="74">
        <v>153</v>
      </c>
      <c r="M23" s="91">
        <f t="shared" si="1"/>
        <v>1431.6695578103354</v>
      </c>
      <c r="N23" s="12">
        <v>205</v>
      </c>
      <c r="O23" s="76">
        <v>410</v>
      </c>
      <c r="P23" s="10"/>
      <c r="Q23" s="7"/>
      <c r="R23" s="77">
        <f t="shared" si="2"/>
        <v>0</v>
      </c>
      <c r="S23" s="102">
        <f t="shared" si="3"/>
        <v>0</v>
      </c>
      <c r="T23" s="103">
        <f t="shared" si="4"/>
        <v>0</v>
      </c>
      <c r="U23" s="104" t="s">
        <v>132</v>
      </c>
      <c r="V23" s="79">
        <v>3</v>
      </c>
      <c r="W23" s="66"/>
    </row>
    <row r="24" spans="1:23" s="5" customFormat="1" ht="236.5" customHeight="1" x14ac:dyDescent="0.2">
      <c r="A24" s="67">
        <v>21</v>
      </c>
      <c r="B24" s="80" t="s">
        <v>468</v>
      </c>
      <c r="C24" s="67" t="s">
        <v>467</v>
      </c>
      <c r="D24" s="67" t="s">
        <v>17</v>
      </c>
      <c r="E24" s="98" t="s">
        <v>385</v>
      </c>
      <c r="F24" s="79">
        <v>0</v>
      </c>
      <c r="G24" s="79">
        <v>0</v>
      </c>
      <c r="H24" s="79">
        <v>146</v>
      </c>
      <c r="I24" s="79">
        <v>167</v>
      </c>
      <c r="J24" s="73">
        <f t="shared" ref="J24" si="5">+GEOMEAN(I24,K24)</f>
        <v>326.66955781033528</v>
      </c>
      <c r="K24" s="74">
        <v>639</v>
      </c>
      <c r="L24" s="74">
        <v>153</v>
      </c>
      <c r="M24" s="91">
        <f t="shared" ref="M24" si="6">SUM(F24:L24)</f>
        <v>1431.6695578103354</v>
      </c>
      <c r="N24" s="12">
        <v>205</v>
      </c>
      <c r="O24" s="76">
        <v>410</v>
      </c>
      <c r="P24" s="10"/>
      <c r="Q24" s="7"/>
      <c r="R24" s="77">
        <f t="shared" si="2"/>
        <v>0</v>
      </c>
      <c r="S24" s="102">
        <f t="shared" si="3"/>
        <v>0</v>
      </c>
      <c r="T24" s="103">
        <f t="shared" si="4"/>
        <v>0</v>
      </c>
      <c r="U24" s="104" t="s">
        <v>132</v>
      </c>
      <c r="V24" s="79">
        <v>3</v>
      </c>
      <c r="W24" s="66"/>
    </row>
    <row r="25" spans="1:23" s="5" customFormat="1" ht="269" customHeight="1" x14ac:dyDescent="0.2">
      <c r="A25" s="67">
        <v>22</v>
      </c>
      <c r="B25" s="68" t="s">
        <v>159</v>
      </c>
      <c r="C25" s="67" t="s">
        <v>160</v>
      </c>
      <c r="D25" s="67" t="s">
        <v>17</v>
      </c>
      <c r="E25" s="98" t="s">
        <v>386</v>
      </c>
      <c r="F25" s="79">
        <v>6</v>
      </c>
      <c r="G25" s="79">
        <v>3</v>
      </c>
      <c r="H25" s="79">
        <v>99</v>
      </c>
      <c r="I25" s="79">
        <v>20</v>
      </c>
      <c r="J25" s="73">
        <f t="shared" si="0"/>
        <v>42.190046219457976</v>
      </c>
      <c r="K25" s="74">
        <v>89</v>
      </c>
      <c r="L25" s="74">
        <v>9</v>
      </c>
      <c r="M25" s="91">
        <f t="shared" si="1"/>
        <v>268.19004621945794</v>
      </c>
      <c r="N25" s="12">
        <v>38</v>
      </c>
      <c r="O25" s="76">
        <v>76</v>
      </c>
      <c r="P25" s="10"/>
      <c r="Q25" s="7"/>
      <c r="R25" s="77">
        <f t="shared" si="2"/>
        <v>0</v>
      </c>
      <c r="S25" s="102">
        <f t="shared" si="3"/>
        <v>0</v>
      </c>
      <c r="T25" s="103">
        <f t="shared" si="4"/>
        <v>0</v>
      </c>
      <c r="U25" s="104" t="s">
        <v>132</v>
      </c>
      <c r="V25" s="79">
        <v>5</v>
      </c>
      <c r="W25" s="66"/>
    </row>
    <row r="26" spans="1:23" s="5" customFormat="1" ht="236.5" customHeight="1" x14ac:dyDescent="0.2">
      <c r="A26" s="67">
        <v>23</v>
      </c>
      <c r="B26" s="68" t="s">
        <v>161</v>
      </c>
      <c r="C26" s="67" t="s">
        <v>162</v>
      </c>
      <c r="D26" s="69" t="s">
        <v>23</v>
      </c>
      <c r="E26" s="99" t="s">
        <v>387</v>
      </c>
      <c r="F26" s="79">
        <v>2881</v>
      </c>
      <c r="G26" s="79">
        <v>533</v>
      </c>
      <c r="H26" s="79">
        <v>483</v>
      </c>
      <c r="I26" s="79">
        <v>833</v>
      </c>
      <c r="J26" s="73">
        <f t="shared" si="0"/>
        <v>1056.1188380101928</v>
      </c>
      <c r="K26" s="74">
        <v>1339</v>
      </c>
      <c r="L26" s="74">
        <v>237</v>
      </c>
      <c r="M26" s="91">
        <f t="shared" si="1"/>
        <v>7362.118838010193</v>
      </c>
      <c r="N26" s="12">
        <v>1052</v>
      </c>
      <c r="O26" s="76">
        <v>2104</v>
      </c>
      <c r="P26" s="10"/>
      <c r="Q26" s="7"/>
      <c r="R26" s="77">
        <f t="shared" si="2"/>
        <v>0</v>
      </c>
      <c r="S26" s="102">
        <f t="shared" si="3"/>
        <v>0</v>
      </c>
      <c r="T26" s="103">
        <f t="shared" si="4"/>
        <v>0</v>
      </c>
      <c r="U26" s="104" t="s">
        <v>132</v>
      </c>
      <c r="V26" s="79">
        <v>3</v>
      </c>
      <c r="W26" s="66"/>
    </row>
    <row r="27" spans="1:23" s="5" customFormat="1" ht="236.5" customHeight="1" x14ac:dyDescent="0.2">
      <c r="A27" s="67">
        <v>24</v>
      </c>
      <c r="B27" s="68" t="s">
        <v>163</v>
      </c>
      <c r="C27" s="67" t="s">
        <v>162</v>
      </c>
      <c r="D27" s="69" t="s">
        <v>23</v>
      </c>
      <c r="E27" s="99" t="s">
        <v>388</v>
      </c>
      <c r="F27" s="79">
        <v>5579</v>
      </c>
      <c r="G27" s="79">
        <v>3402</v>
      </c>
      <c r="H27" s="79">
        <v>1619</v>
      </c>
      <c r="I27" s="79">
        <v>5383</v>
      </c>
      <c r="J27" s="73">
        <f t="shared" si="0"/>
        <v>3758.3230302889078</v>
      </c>
      <c r="K27" s="74">
        <v>2624</v>
      </c>
      <c r="L27" s="74">
        <v>1126</v>
      </c>
      <c r="M27" s="91">
        <f t="shared" si="1"/>
        <v>23491.323030288906</v>
      </c>
      <c r="N27" s="12">
        <v>3356</v>
      </c>
      <c r="O27" s="76">
        <v>6712</v>
      </c>
      <c r="P27" s="10"/>
      <c r="Q27" s="7"/>
      <c r="R27" s="77">
        <f t="shared" si="2"/>
        <v>0</v>
      </c>
      <c r="S27" s="102">
        <f t="shared" si="3"/>
        <v>0</v>
      </c>
      <c r="T27" s="103">
        <f t="shared" si="4"/>
        <v>0</v>
      </c>
      <c r="U27" s="104" t="s">
        <v>132</v>
      </c>
      <c r="V27" s="79">
        <v>3</v>
      </c>
      <c r="W27" s="66"/>
    </row>
    <row r="28" spans="1:23" s="5" customFormat="1" ht="236.5" customHeight="1" x14ac:dyDescent="0.2">
      <c r="A28" s="67">
        <v>25</v>
      </c>
      <c r="B28" s="68" t="s">
        <v>164</v>
      </c>
      <c r="C28" s="67" t="s">
        <v>53</v>
      </c>
      <c r="D28" s="67" t="s">
        <v>17</v>
      </c>
      <c r="E28" s="96" t="s">
        <v>389</v>
      </c>
      <c r="F28" s="79">
        <v>166</v>
      </c>
      <c r="G28" s="79">
        <v>47</v>
      </c>
      <c r="H28" s="79">
        <v>64</v>
      </c>
      <c r="I28" s="79">
        <v>84</v>
      </c>
      <c r="J28" s="73">
        <f t="shared" si="0"/>
        <v>150.03999466808841</v>
      </c>
      <c r="K28" s="74">
        <v>268</v>
      </c>
      <c r="L28" s="74">
        <v>76</v>
      </c>
      <c r="M28" s="91">
        <f t="shared" si="1"/>
        <v>855.03999466808841</v>
      </c>
      <c r="N28" s="12">
        <v>122</v>
      </c>
      <c r="O28" s="76">
        <v>244</v>
      </c>
      <c r="P28" s="10"/>
      <c r="Q28" s="7"/>
      <c r="R28" s="77">
        <f t="shared" si="2"/>
        <v>0</v>
      </c>
      <c r="S28" s="102">
        <f t="shared" si="3"/>
        <v>0</v>
      </c>
      <c r="T28" s="103">
        <f t="shared" si="4"/>
        <v>0</v>
      </c>
      <c r="U28" s="104" t="s">
        <v>132</v>
      </c>
      <c r="V28" s="79">
        <v>1</v>
      </c>
      <c r="W28" s="66"/>
    </row>
    <row r="29" spans="1:23" ht="39.5" customHeight="1" x14ac:dyDescent="0.15">
      <c r="B29" s="157" t="s">
        <v>645</v>
      </c>
      <c r="C29" s="157"/>
      <c r="D29" s="157"/>
      <c r="E29" s="157"/>
      <c r="R29" s="87">
        <f>+SUM(R4:R28)</f>
        <v>0</v>
      </c>
      <c r="S29" s="87">
        <f t="shared" ref="S29:V29" si="7">+SUM(S4:S28)</f>
        <v>0</v>
      </c>
      <c r="T29" s="87">
        <f t="shared" si="7"/>
        <v>0</v>
      </c>
      <c r="U29" s="57"/>
      <c r="V29" s="88">
        <f t="shared" si="7"/>
        <v>90</v>
      </c>
      <c r="W29" s="57"/>
    </row>
  </sheetData>
  <sheetProtection algorithmName="SHA-512" hashValue="koEfENz2ZdQOF6BTgHrSXhTX6LCWn0x29P3PahC1IJsxctyn7EkdfH7INDosXzR/y6sr2JkcsVYWbgRrC0YOQQ==" saltValue="v45sDc1G2oLQhk8qwAPo+Q==" spinCount="100000" sheet="1" objects="1" scenarios="1"/>
  <sortState xmlns:xlrd2="http://schemas.microsoft.com/office/spreadsheetml/2017/richdata2" ref="A4:N28">
    <sortCondition ref="B4:B28"/>
  </sortState>
  <mergeCells count="3">
    <mergeCell ref="N1:N2"/>
    <mergeCell ref="O1:U2"/>
    <mergeCell ref="B29:E29"/>
  </mergeCells>
  <phoneticPr fontId="12" type="noConversion"/>
  <pageMargins left="0.7" right="0.7" top="0.75" bottom="0.75" header="0.3" footer="0.3"/>
  <pageSetup orientation="portrait" r:id="rId1"/>
  <headerFooter>
    <oddFooter>&amp;C_x000D_&amp;1#&amp;"Calibri"&amp;10&amp;K000000 DOCUMENTO DE USO INTERNO</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41F2D-DB92-4532-90FA-7CB7641A39BD}">
  <sheetPr>
    <tabColor theme="7" tint="0.79998168889431442"/>
  </sheetPr>
  <dimension ref="A1:X87"/>
  <sheetViews>
    <sheetView showGridLines="0" topLeftCell="E1" zoomScale="60" zoomScaleNormal="60" workbookViewId="0">
      <selection activeCell="P4" sqref="P4"/>
    </sheetView>
  </sheetViews>
  <sheetFormatPr baseColWidth="10" defaultColWidth="0" defaultRowHeight="11" zeroHeight="1" x14ac:dyDescent="0.15"/>
  <cols>
    <col min="1" max="1" width="6.6640625" style="1" customWidth="1"/>
    <col min="2" max="2" width="26.5" style="13" customWidth="1"/>
    <col min="3" max="3" width="36.33203125" style="3" customWidth="1"/>
    <col min="4" max="4" width="33.5" style="3" customWidth="1"/>
    <col min="5" max="5" width="75.33203125" style="3" customWidth="1"/>
    <col min="6" max="12" width="15.33203125" style="4" customWidth="1"/>
    <col min="13" max="13" width="15.33203125" style="9" customWidth="1"/>
    <col min="14" max="15" width="15.33203125" style="3" customWidth="1"/>
    <col min="16" max="16" width="15.33203125" style="8" customWidth="1"/>
    <col min="17" max="23" width="15.33203125" style="3" customWidth="1"/>
    <col min="24" max="16384" width="15.33203125" style="3" hidden="1"/>
  </cols>
  <sheetData>
    <row r="1" spans="1:24" ht="15" customHeight="1" x14ac:dyDescent="0.15">
      <c r="N1" s="158"/>
      <c r="O1" s="160"/>
      <c r="P1" s="160"/>
      <c r="Q1" s="160"/>
      <c r="R1" s="160"/>
      <c r="S1" s="160"/>
      <c r="T1" s="160"/>
      <c r="U1" s="160"/>
    </row>
    <row r="2" spans="1:24" ht="14" customHeight="1" x14ac:dyDescent="0.15">
      <c r="N2" s="159"/>
      <c r="O2" s="160"/>
      <c r="P2" s="160"/>
      <c r="Q2" s="160"/>
      <c r="R2" s="160"/>
      <c r="S2" s="160"/>
      <c r="T2" s="160"/>
      <c r="U2" s="161"/>
    </row>
    <row r="3" spans="1:24" s="11" customFormat="1" ht="36.5" customHeight="1" x14ac:dyDescent="0.2">
      <c r="A3" s="60" t="s">
        <v>0</v>
      </c>
      <c r="B3" s="60" t="s">
        <v>1</v>
      </c>
      <c r="C3" s="60" t="s">
        <v>2</v>
      </c>
      <c r="D3" s="60" t="s">
        <v>3</v>
      </c>
      <c r="E3" s="60" t="s">
        <v>390</v>
      </c>
      <c r="F3" s="60" t="s">
        <v>4</v>
      </c>
      <c r="G3" s="60" t="s">
        <v>5</v>
      </c>
      <c r="H3" s="60" t="s">
        <v>6</v>
      </c>
      <c r="I3" s="60" t="s">
        <v>7</v>
      </c>
      <c r="J3" s="60" t="s">
        <v>296</v>
      </c>
      <c r="K3" s="60" t="s">
        <v>297</v>
      </c>
      <c r="L3" s="60" t="s">
        <v>298</v>
      </c>
      <c r="M3" s="105" t="s">
        <v>8</v>
      </c>
      <c r="N3" s="63" t="s">
        <v>642</v>
      </c>
      <c r="O3" s="63" t="s">
        <v>643</v>
      </c>
      <c r="P3" s="48" t="s">
        <v>9</v>
      </c>
      <c r="Q3" s="48" t="s">
        <v>10</v>
      </c>
      <c r="R3" s="64" t="s">
        <v>11</v>
      </c>
      <c r="S3" s="64" t="s">
        <v>12</v>
      </c>
      <c r="T3" s="64" t="s">
        <v>13</v>
      </c>
      <c r="U3" s="108" t="s">
        <v>14</v>
      </c>
      <c r="V3" s="108" t="s">
        <v>644</v>
      </c>
      <c r="W3" s="5"/>
      <c r="X3" s="49"/>
    </row>
    <row r="4" spans="1:24" s="11" customFormat="1" ht="216.5" customHeight="1" x14ac:dyDescent="0.2">
      <c r="A4" s="67">
        <v>1</v>
      </c>
      <c r="B4" s="68" t="s">
        <v>165</v>
      </c>
      <c r="C4" s="67" t="s">
        <v>53</v>
      </c>
      <c r="D4" s="67" t="s">
        <v>17</v>
      </c>
      <c r="E4" s="98" t="s">
        <v>609</v>
      </c>
      <c r="F4" s="79">
        <v>129</v>
      </c>
      <c r="G4" s="79">
        <v>33</v>
      </c>
      <c r="H4" s="79">
        <v>48</v>
      </c>
      <c r="I4" s="79">
        <v>70</v>
      </c>
      <c r="J4" s="73">
        <f>+GEOMEAN(I4,K4)</f>
        <v>77.136243102707567</v>
      </c>
      <c r="K4" s="74">
        <v>85</v>
      </c>
      <c r="L4" s="74">
        <v>30</v>
      </c>
      <c r="M4" s="91">
        <f>SUM(F4:L4)</f>
        <v>472.13624310270757</v>
      </c>
      <c r="N4" s="76">
        <v>67</v>
      </c>
      <c r="O4" s="76">
        <v>134</v>
      </c>
      <c r="P4" s="10"/>
      <c r="Q4" s="7"/>
      <c r="R4" s="77">
        <f>+P4</f>
        <v>0</v>
      </c>
      <c r="S4" s="102">
        <f>+R4*Q4</f>
        <v>0</v>
      </c>
      <c r="T4" s="103">
        <f>+R4+S4</f>
        <v>0</v>
      </c>
      <c r="U4" s="104" t="s">
        <v>166</v>
      </c>
      <c r="V4" s="79">
        <v>2</v>
      </c>
      <c r="W4" s="5"/>
      <c r="X4" s="49"/>
    </row>
    <row r="5" spans="1:24" s="11" customFormat="1" ht="287" customHeight="1" x14ac:dyDescent="0.2">
      <c r="A5" s="67">
        <v>2</v>
      </c>
      <c r="B5" s="68" t="s">
        <v>167</v>
      </c>
      <c r="C5" s="67" t="s">
        <v>53</v>
      </c>
      <c r="D5" s="69" t="s">
        <v>23</v>
      </c>
      <c r="E5" s="99" t="s">
        <v>391</v>
      </c>
      <c r="F5" s="79">
        <v>8</v>
      </c>
      <c r="G5" s="79">
        <v>5</v>
      </c>
      <c r="H5" s="79">
        <v>7</v>
      </c>
      <c r="I5" s="79">
        <v>1</v>
      </c>
      <c r="J5" s="73">
        <f t="shared" ref="J5:J65" si="0">+GEOMEAN(I5,K5)</f>
        <v>3.4641016151377548</v>
      </c>
      <c r="K5" s="74">
        <v>12</v>
      </c>
      <c r="L5" s="74">
        <v>0</v>
      </c>
      <c r="M5" s="91">
        <f t="shared" ref="M5:M65" si="1">SUM(F5:L5)</f>
        <v>36.46410161513775</v>
      </c>
      <c r="N5" s="76">
        <v>5</v>
      </c>
      <c r="O5" s="76">
        <v>10</v>
      </c>
      <c r="P5" s="10"/>
      <c r="Q5" s="7"/>
      <c r="R5" s="77">
        <f>+P5</f>
        <v>0</v>
      </c>
      <c r="S5" s="102">
        <f>+R5*Q5</f>
        <v>0</v>
      </c>
      <c r="T5" s="103">
        <f>+R5+S5</f>
        <v>0</v>
      </c>
      <c r="U5" s="104" t="s">
        <v>166</v>
      </c>
      <c r="V5" s="79">
        <v>1</v>
      </c>
      <c r="W5" s="5"/>
      <c r="X5" s="49"/>
    </row>
    <row r="6" spans="1:24" s="11" customFormat="1" ht="214.5" customHeight="1" x14ac:dyDescent="0.2">
      <c r="A6" s="67">
        <v>3</v>
      </c>
      <c r="B6" s="68" t="s">
        <v>168</v>
      </c>
      <c r="C6" s="67" t="s">
        <v>169</v>
      </c>
      <c r="D6" s="67" t="s">
        <v>17</v>
      </c>
      <c r="E6" s="96" t="s">
        <v>392</v>
      </c>
      <c r="F6" s="79">
        <v>3697</v>
      </c>
      <c r="G6" s="79">
        <v>454</v>
      </c>
      <c r="H6" s="79">
        <v>478</v>
      </c>
      <c r="I6" s="79">
        <v>3161</v>
      </c>
      <c r="J6" s="73">
        <f t="shared" si="0"/>
        <v>1161.7861248956281</v>
      </c>
      <c r="K6" s="74">
        <v>427</v>
      </c>
      <c r="L6" s="74">
        <v>74</v>
      </c>
      <c r="M6" s="91">
        <f t="shared" si="1"/>
        <v>9452.7861248956287</v>
      </c>
      <c r="N6" s="76">
        <v>1350</v>
      </c>
      <c r="O6" s="76">
        <v>2700</v>
      </c>
      <c r="P6" s="10"/>
      <c r="Q6" s="7"/>
      <c r="R6" s="77">
        <f t="shared" ref="R6:R69" si="2">+P6</f>
        <v>0</v>
      </c>
      <c r="S6" s="102">
        <f t="shared" ref="S6:S69" si="3">+R6*Q6</f>
        <v>0</v>
      </c>
      <c r="T6" s="103">
        <f t="shared" ref="T6:T69" si="4">+R6+S6</f>
        <v>0</v>
      </c>
      <c r="U6" s="104" t="s">
        <v>166</v>
      </c>
      <c r="V6" s="79">
        <v>1</v>
      </c>
      <c r="W6" s="5"/>
      <c r="X6" s="49"/>
    </row>
    <row r="7" spans="1:24" s="11" customFormat="1" ht="168.5" customHeight="1" x14ac:dyDescent="0.2">
      <c r="A7" s="67">
        <v>4</v>
      </c>
      <c r="B7" s="68" t="s">
        <v>171</v>
      </c>
      <c r="C7" s="67" t="s">
        <v>53</v>
      </c>
      <c r="D7" s="67" t="s">
        <v>17</v>
      </c>
      <c r="E7" s="85" t="s">
        <v>393</v>
      </c>
      <c r="F7" s="79">
        <v>406</v>
      </c>
      <c r="G7" s="79">
        <v>210</v>
      </c>
      <c r="H7" s="79">
        <v>106</v>
      </c>
      <c r="I7" s="79">
        <v>153</v>
      </c>
      <c r="J7" s="73">
        <f t="shared" si="0"/>
        <v>90.049986118821806</v>
      </c>
      <c r="K7" s="74">
        <v>53</v>
      </c>
      <c r="L7" s="74">
        <v>176</v>
      </c>
      <c r="M7" s="91">
        <f t="shared" si="1"/>
        <v>1194.0499861188218</v>
      </c>
      <c r="N7" s="76">
        <v>171</v>
      </c>
      <c r="O7" s="76">
        <v>342</v>
      </c>
      <c r="P7" s="10"/>
      <c r="Q7" s="7"/>
      <c r="R7" s="77">
        <f t="shared" si="2"/>
        <v>0</v>
      </c>
      <c r="S7" s="102">
        <f t="shared" si="3"/>
        <v>0</v>
      </c>
      <c r="T7" s="103">
        <f t="shared" si="4"/>
        <v>0</v>
      </c>
      <c r="U7" s="104" t="s">
        <v>166</v>
      </c>
      <c r="V7" s="79">
        <v>2</v>
      </c>
      <c r="W7" s="5"/>
      <c r="X7" s="49"/>
    </row>
    <row r="8" spans="1:24" s="11" customFormat="1" ht="168.5" customHeight="1" x14ac:dyDescent="0.2">
      <c r="A8" s="67">
        <v>5</v>
      </c>
      <c r="B8" s="68" t="s">
        <v>172</v>
      </c>
      <c r="C8" s="67" t="s">
        <v>53</v>
      </c>
      <c r="D8" s="69" t="s">
        <v>23</v>
      </c>
      <c r="E8" s="69" t="s">
        <v>394</v>
      </c>
      <c r="F8" s="79">
        <v>230</v>
      </c>
      <c r="G8" s="79">
        <v>86</v>
      </c>
      <c r="H8" s="79">
        <v>106</v>
      </c>
      <c r="I8" s="79">
        <v>308</v>
      </c>
      <c r="J8" s="73">
        <f t="shared" si="0"/>
        <v>92.865494129951202</v>
      </c>
      <c r="K8" s="74">
        <v>28</v>
      </c>
      <c r="L8" s="74">
        <v>312</v>
      </c>
      <c r="M8" s="91">
        <f t="shared" si="1"/>
        <v>1162.8654941299512</v>
      </c>
      <c r="N8" s="76">
        <v>166</v>
      </c>
      <c r="O8" s="76">
        <v>332</v>
      </c>
      <c r="P8" s="10"/>
      <c r="Q8" s="7"/>
      <c r="R8" s="77">
        <f t="shared" si="2"/>
        <v>0</v>
      </c>
      <c r="S8" s="102">
        <f t="shared" si="3"/>
        <v>0</v>
      </c>
      <c r="T8" s="103">
        <f t="shared" si="4"/>
        <v>0</v>
      </c>
      <c r="U8" s="104" t="s">
        <v>166</v>
      </c>
      <c r="V8" s="79">
        <v>2</v>
      </c>
      <c r="W8" s="5"/>
      <c r="X8" s="49"/>
    </row>
    <row r="9" spans="1:24" s="11" customFormat="1" ht="168.5" customHeight="1" x14ac:dyDescent="0.2">
      <c r="A9" s="67">
        <v>6</v>
      </c>
      <c r="B9" s="68" t="s">
        <v>173</v>
      </c>
      <c r="C9" s="67" t="s">
        <v>53</v>
      </c>
      <c r="D9" s="67" t="s">
        <v>17</v>
      </c>
      <c r="E9" s="85" t="s">
        <v>395</v>
      </c>
      <c r="F9" s="79">
        <v>3875</v>
      </c>
      <c r="G9" s="79">
        <v>1194</v>
      </c>
      <c r="H9" s="79">
        <v>1302</v>
      </c>
      <c r="I9" s="79">
        <v>2184</v>
      </c>
      <c r="J9" s="73">
        <f t="shared" si="0"/>
        <v>1966.6885874484551</v>
      </c>
      <c r="K9" s="74">
        <v>1771</v>
      </c>
      <c r="L9" s="74">
        <v>284</v>
      </c>
      <c r="M9" s="91">
        <f t="shared" si="1"/>
        <v>12576.688587448454</v>
      </c>
      <c r="N9" s="76">
        <v>1797</v>
      </c>
      <c r="O9" s="76">
        <v>3594</v>
      </c>
      <c r="P9" s="10"/>
      <c r="Q9" s="7"/>
      <c r="R9" s="77">
        <f t="shared" si="2"/>
        <v>0</v>
      </c>
      <c r="S9" s="102">
        <f t="shared" si="3"/>
        <v>0</v>
      </c>
      <c r="T9" s="103">
        <f t="shared" si="4"/>
        <v>0</v>
      </c>
      <c r="U9" s="104" t="s">
        <v>166</v>
      </c>
      <c r="V9" s="79">
        <v>2</v>
      </c>
      <c r="W9" s="5"/>
      <c r="X9" s="49"/>
    </row>
    <row r="10" spans="1:24" s="11" customFormat="1" ht="168.5" customHeight="1" x14ac:dyDescent="0.2">
      <c r="A10" s="67">
        <v>7</v>
      </c>
      <c r="B10" s="68" t="s">
        <v>174</v>
      </c>
      <c r="C10" s="67" t="s">
        <v>53</v>
      </c>
      <c r="D10" s="67" t="s">
        <v>17</v>
      </c>
      <c r="E10" s="85" t="s">
        <v>396</v>
      </c>
      <c r="F10" s="79">
        <v>1548</v>
      </c>
      <c r="G10" s="79">
        <v>641</v>
      </c>
      <c r="H10" s="79">
        <v>458</v>
      </c>
      <c r="I10" s="79">
        <v>1009</v>
      </c>
      <c r="J10" s="73">
        <f t="shared" si="0"/>
        <v>1180.4359364234892</v>
      </c>
      <c r="K10" s="74">
        <v>1381</v>
      </c>
      <c r="L10" s="74">
        <v>408</v>
      </c>
      <c r="M10" s="91">
        <f t="shared" si="1"/>
        <v>6625.4359364234897</v>
      </c>
      <c r="N10" s="76">
        <v>946</v>
      </c>
      <c r="O10" s="76">
        <v>1892</v>
      </c>
      <c r="P10" s="10"/>
      <c r="Q10" s="7"/>
      <c r="R10" s="77">
        <f t="shared" si="2"/>
        <v>0</v>
      </c>
      <c r="S10" s="102">
        <f t="shared" si="3"/>
        <v>0</v>
      </c>
      <c r="T10" s="103">
        <f t="shared" si="4"/>
        <v>0</v>
      </c>
      <c r="U10" s="104" t="s">
        <v>166</v>
      </c>
      <c r="V10" s="79">
        <v>2</v>
      </c>
      <c r="W10" s="5"/>
      <c r="X10" s="49"/>
    </row>
    <row r="11" spans="1:24" s="11" customFormat="1" ht="168.5" customHeight="1" x14ac:dyDescent="0.2">
      <c r="A11" s="140">
        <v>8</v>
      </c>
      <c r="B11" s="144" t="s">
        <v>647</v>
      </c>
      <c r="C11" s="140" t="s">
        <v>53</v>
      </c>
      <c r="D11" s="145" t="s">
        <v>23</v>
      </c>
      <c r="E11" s="145" t="s">
        <v>397</v>
      </c>
      <c r="F11" s="79">
        <v>0</v>
      </c>
      <c r="G11" s="79">
        <v>0</v>
      </c>
      <c r="H11" s="79">
        <v>0</v>
      </c>
      <c r="I11" s="79">
        <v>70000</v>
      </c>
      <c r="J11" s="73">
        <f t="shared" si="0"/>
        <v>52937.510330577505</v>
      </c>
      <c r="K11" s="74">
        <v>40034</v>
      </c>
      <c r="L11" s="74">
        <v>5</v>
      </c>
      <c r="M11" s="91">
        <f t="shared" si="1"/>
        <v>162976.5103305775</v>
      </c>
      <c r="N11" s="76">
        <v>23282</v>
      </c>
      <c r="O11" s="76">
        <v>46564</v>
      </c>
      <c r="P11" s="10"/>
      <c r="Q11" s="7"/>
      <c r="R11" s="77">
        <f t="shared" si="2"/>
        <v>0</v>
      </c>
      <c r="S11" s="102">
        <f t="shared" si="3"/>
        <v>0</v>
      </c>
      <c r="T11" s="103">
        <f t="shared" si="4"/>
        <v>0</v>
      </c>
      <c r="U11" s="104" t="s">
        <v>166</v>
      </c>
      <c r="V11" s="79">
        <v>5</v>
      </c>
      <c r="W11" s="5"/>
      <c r="X11" s="49"/>
    </row>
    <row r="12" spans="1:24" s="11" customFormat="1" ht="168.5" customHeight="1" x14ac:dyDescent="0.2">
      <c r="A12" s="140">
        <v>9</v>
      </c>
      <c r="B12" s="144" t="s">
        <v>648</v>
      </c>
      <c r="C12" s="140" t="s">
        <v>53</v>
      </c>
      <c r="D12" s="145" t="s">
        <v>23</v>
      </c>
      <c r="E12" s="145" t="s">
        <v>397</v>
      </c>
      <c r="F12" s="79">
        <v>0</v>
      </c>
      <c r="G12" s="79">
        <v>0</v>
      </c>
      <c r="H12" s="79">
        <v>0</v>
      </c>
      <c r="I12" s="79">
        <v>40000</v>
      </c>
      <c r="J12" s="73">
        <f t="shared" si="0"/>
        <v>40016.996389034495</v>
      </c>
      <c r="K12" s="74">
        <v>40034</v>
      </c>
      <c r="L12" s="74">
        <v>10</v>
      </c>
      <c r="M12" s="91">
        <f t="shared" si="1"/>
        <v>120060.9963890345</v>
      </c>
      <c r="N12" s="76">
        <v>17152</v>
      </c>
      <c r="O12" s="76">
        <v>34304</v>
      </c>
      <c r="P12" s="10"/>
      <c r="Q12" s="7"/>
      <c r="R12" s="77">
        <f t="shared" si="2"/>
        <v>0</v>
      </c>
      <c r="S12" s="102">
        <f t="shared" si="3"/>
        <v>0</v>
      </c>
      <c r="T12" s="103">
        <f t="shared" si="4"/>
        <v>0</v>
      </c>
      <c r="U12" s="104" t="s">
        <v>166</v>
      </c>
      <c r="V12" s="79">
        <v>5</v>
      </c>
      <c r="W12" s="5"/>
      <c r="X12" s="49"/>
    </row>
    <row r="13" spans="1:24" s="11" customFormat="1" ht="168.5" customHeight="1" x14ac:dyDescent="0.2">
      <c r="A13" s="67">
        <v>10</v>
      </c>
      <c r="B13" s="68" t="s">
        <v>175</v>
      </c>
      <c r="C13" s="67" t="s">
        <v>53</v>
      </c>
      <c r="D13" s="67" t="s">
        <v>17</v>
      </c>
      <c r="E13" s="85" t="s">
        <v>398</v>
      </c>
      <c r="F13" s="79">
        <v>775</v>
      </c>
      <c r="G13" s="79">
        <v>355</v>
      </c>
      <c r="H13" s="79">
        <v>302</v>
      </c>
      <c r="I13" s="79">
        <v>562</v>
      </c>
      <c r="J13" s="73">
        <f t="shared" si="0"/>
        <v>106.01886624558858</v>
      </c>
      <c r="K13" s="74">
        <v>20</v>
      </c>
      <c r="L13" s="74">
        <v>0</v>
      </c>
      <c r="M13" s="91">
        <f t="shared" si="1"/>
        <v>2120.0188662455885</v>
      </c>
      <c r="N13" s="76">
        <v>303</v>
      </c>
      <c r="O13" s="76">
        <v>606</v>
      </c>
      <c r="P13" s="10"/>
      <c r="Q13" s="7"/>
      <c r="R13" s="77">
        <f t="shared" si="2"/>
        <v>0</v>
      </c>
      <c r="S13" s="102">
        <f t="shared" si="3"/>
        <v>0</v>
      </c>
      <c r="T13" s="103">
        <f t="shared" si="4"/>
        <v>0</v>
      </c>
      <c r="U13" s="104" t="s">
        <v>166</v>
      </c>
      <c r="V13" s="79">
        <v>1</v>
      </c>
      <c r="W13" s="5"/>
      <c r="X13" s="49"/>
    </row>
    <row r="14" spans="1:24" s="11" customFormat="1" ht="168.5" customHeight="1" x14ac:dyDescent="0.2">
      <c r="A14" s="67">
        <v>11</v>
      </c>
      <c r="B14" s="68" t="s">
        <v>176</v>
      </c>
      <c r="C14" s="67" t="s">
        <v>53</v>
      </c>
      <c r="D14" s="67" t="s">
        <v>17</v>
      </c>
      <c r="E14" s="85" t="s">
        <v>399</v>
      </c>
      <c r="F14" s="79">
        <v>823</v>
      </c>
      <c r="G14" s="79">
        <v>728</v>
      </c>
      <c r="H14" s="79">
        <v>242</v>
      </c>
      <c r="I14" s="79">
        <v>309</v>
      </c>
      <c r="J14" s="73">
        <f t="shared" si="0"/>
        <v>462.41539766750844</v>
      </c>
      <c r="K14" s="74">
        <v>692</v>
      </c>
      <c r="L14" s="74">
        <v>165</v>
      </c>
      <c r="M14" s="91">
        <f t="shared" si="1"/>
        <v>3421.4153976675084</v>
      </c>
      <c r="N14" s="76">
        <v>489</v>
      </c>
      <c r="O14" s="76">
        <v>978</v>
      </c>
      <c r="P14" s="10"/>
      <c r="Q14" s="7"/>
      <c r="R14" s="77">
        <f t="shared" si="2"/>
        <v>0</v>
      </c>
      <c r="S14" s="102">
        <f t="shared" si="3"/>
        <v>0</v>
      </c>
      <c r="T14" s="103">
        <f t="shared" si="4"/>
        <v>0</v>
      </c>
      <c r="U14" s="104" t="s">
        <v>166</v>
      </c>
      <c r="V14" s="79">
        <v>2</v>
      </c>
      <c r="W14" s="5"/>
      <c r="X14" s="49"/>
    </row>
    <row r="15" spans="1:24" s="11" customFormat="1" ht="168.5" customHeight="1" x14ac:dyDescent="0.2">
      <c r="A15" s="67">
        <v>12</v>
      </c>
      <c r="B15" s="68" t="s">
        <v>177</v>
      </c>
      <c r="C15" s="67" t="s">
        <v>53</v>
      </c>
      <c r="D15" s="69" t="s">
        <v>23</v>
      </c>
      <c r="E15" s="69" t="s">
        <v>400</v>
      </c>
      <c r="F15" s="79">
        <v>56</v>
      </c>
      <c r="G15" s="79">
        <v>8</v>
      </c>
      <c r="H15" s="79">
        <v>0</v>
      </c>
      <c r="I15" s="79">
        <v>7</v>
      </c>
      <c r="J15" s="73">
        <f t="shared" si="0"/>
        <v>10.583005244258363</v>
      </c>
      <c r="K15" s="74">
        <v>16</v>
      </c>
      <c r="L15" s="74">
        <v>2</v>
      </c>
      <c r="M15" s="91">
        <f t="shared" si="1"/>
        <v>99.583005244258359</v>
      </c>
      <c r="N15" s="76">
        <v>14</v>
      </c>
      <c r="O15" s="76">
        <v>28</v>
      </c>
      <c r="P15" s="10"/>
      <c r="Q15" s="7"/>
      <c r="R15" s="77">
        <f t="shared" si="2"/>
        <v>0</v>
      </c>
      <c r="S15" s="102">
        <f t="shared" si="3"/>
        <v>0</v>
      </c>
      <c r="T15" s="103">
        <f t="shared" si="4"/>
        <v>0</v>
      </c>
      <c r="U15" s="104" t="s">
        <v>166</v>
      </c>
      <c r="V15" s="79">
        <v>2</v>
      </c>
      <c r="W15" s="5"/>
      <c r="X15" s="49"/>
    </row>
    <row r="16" spans="1:24" s="11" customFormat="1" ht="315" customHeight="1" x14ac:dyDescent="0.2">
      <c r="A16" s="67">
        <v>13</v>
      </c>
      <c r="B16" s="68" t="s">
        <v>611</v>
      </c>
      <c r="C16" s="85" t="s">
        <v>615</v>
      </c>
      <c r="D16" s="85" t="s">
        <v>23</v>
      </c>
      <c r="E16" s="96" t="s">
        <v>616</v>
      </c>
      <c r="F16" s="79">
        <v>59308</v>
      </c>
      <c r="G16" s="79">
        <v>53204</v>
      </c>
      <c r="H16" s="79">
        <v>55945</v>
      </c>
      <c r="I16" s="79">
        <v>53410</v>
      </c>
      <c r="J16" s="73">
        <f t="shared" si="0"/>
        <v>54390.990981963179</v>
      </c>
      <c r="K16" s="74">
        <v>55390</v>
      </c>
      <c r="L16" s="74">
        <v>53750</v>
      </c>
      <c r="M16" s="91">
        <f t="shared" si="1"/>
        <v>385397.99098196317</v>
      </c>
      <c r="N16" s="76">
        <v>55057</v>
      </c>
      <c r="O16" s="76">
        <v>110114</v>
      </c>
      <c r="P16" s="10"/>
      <c r="Q16" s="7"/>
      <c r="R16" s="77">
        <f t="shared" si="2"/>
        <v>0</v>
      </c>
      <c r="S16" s="102">
        <f t="shared" si="3"/>
        <v>0</v>
      </c>
      <c r="T16" s="103">
        <f t="shared" si="4"/>
        <v>0</v>
      </c>
      <c r="U16" s="104" t="s">
        <v>166</v>
      </c>
      <c r="V16" s="79">
        <v>10</v>
      </c>
      <c r="W16" s="5"/>
      <c r="X16" s="49"/>
    </row>
    <row r="17" spans="1:24" s="11" customFormat="1" ht="383" customHeight="1" x14ac:dyDescent="0.2">
      <c r="A17" s="67">
        <v>14</v>
      </c>
      <c r="B17" s="68" t="s">
        <v>612</v>
      </c>
      <c r="C17" s="85" t="s">
        <v>614</v>
      </c>
      <c r="D17" s="85" t="s">
        <v>23</v>
      </c>
      <c r="E17" s="96" t="s">
        <v>613</v>
      </c>
      <c r="F17" s="79">
        <v>0</v>
      </c>
      <c r="G17" s="79">
        <v>2</v>
      </c>
      <c r="H17" s="79">
        <v>0</v>
      </c>
      <c r="I17" s="79">
        <v>0</v>
      </c>
      <c r="J17" s="73">
        <v>1000</v>
      </c>
      <c r="K17" s="74">
        <v>1210</v>
      </c>
      <c r="L17" s="74">
        <v>1000</v>
      </c>
      <c r="M17" s="91">
        <f t="shared" si="1"/>
        <v>3212</v>
      </c>
      <c r="N17" s="76">
        <v>459</v>
      </c>
      <c r="O17" s="76">
        <v>918</v>
      </c>
      <c r="P17" s="10"/>
      <c r="Q17" s="7"/>
      <c r="R17" s="77">
        <f t="shared" si="2"/>
        <v>0</v>
      </c>
      <c r="S17" s="102">
        <f t="shared" si="3"/>
        <v>0</v>
      </c>
      <c r="T17" s="103">
        <f t="shared" si="4"/>
        <v>0</v>
      </c>
      <c r="U17" s="104" t="s">
        <v>166</v>
      </c>
      <c r="V17" s="79">
        <v>2</v>
      </c>
      <c r="W17" s="5"/>
      <c r="X17" s="49"/>
    </row>
    <row r="18" spans="1:24" s="11" customFormat="1" ht="168.5" customHeight="1" x14ac:dyDescent="0.2">
      <c r="A18" s="67">
        <v>15</v>
      </c>
      <c r="B18" s="68" t="s">
        <v>178</v>
      </c>
      <c r="C18" s="67" t="s">
        <v>53</v>
      </c>
      <c r="D18" s="85" t="s">
        <v>170</v>
      </c>
      <c r="E18" s="85" t="s">
        <v>401</v>
      </c>
      <c r="F18" s="79">
        <v>358</v>
      </c>
      <c r="G18" s="79">
        <v>213</v>
      </c>
      <c r="H18" s="79">
        <v>205</v>
      </c>
      <c r="I18" s="79">
        <v>166</v>
      </c>
      <c r="J18" s="73">
        <f t="shared" si="0"/>
        <v>2272.3181995486461</v>
      </c>
      <c r="K18" s="74">
        <v>31105</v>
      </c>
      <c r="L18" s="74">
        <v>31910</v>
      </c>
      <c r="M18" s="91">
        <f t="shared" si="1"/>
        <v>66229.318199548637</v>
      </c>
      <c r="N18" s="76">
        <v>9461</v>
      </c>
      <c r="O18" s="76">
        <v>18922</v>
      </c>
      <c r="P18" s="10"/>
      <c r="Q18" s="7"/>
      <c r="R18" s="77">
        <f t="shared" si="2"/>
        <v>0</v>
      </c>
      <c r="S18" s="102">
        <f t="shared" si="3"/>
        <v>0</v>
      </c>
      <c r="T18" s="103">
        <f t="shared" si="4"/>
        <v>0</v>
      </c>
      <c r="U18" s="104" t="s">
        <v>166</v>
      </c>
      <c r="V18" s="79">
        <v>2</v>
      </c>
      <c r="W18" s="5"/>
      <c r="X18" s="49"/>
    </row>
    <row r="19" spans="1:24" s="11" customFormat="1" ht="168.5" customHeight="1" x14ac:dyDescent="0.2">
      <c r="A19" s="67">
        <v>16</v>
      </c>
      <c r="B19" s="68" t="s">
        <v>179</v>
      </c>
      <c r="C19" s="67" t="s">
        <v>180</v>
      </c>
      <c r="D19" s="85" t="s">
        <v>23</v>
      </c>
      <c r="E19" s="85" t="s">
        <v>402</v>
      </c>
      <c r="F19" s="79">
        <v>2</v>
      </c>
      <c r="G19" s="79">
        <v>1</v>
      </c>
      <c r="H19" s="79">
        <v>2</v>
      </c>
      <c r="I19" s="79">
        <v>1</v>
      </c>
      <c r="J19" s="73">
        <f t="shared" si="0"/>
        <v>6.4807406984078604</v>
      </c>
      <c r="K19" s="74">
        <v>42</v>
      </c>
      <c r="L19" s="74">
        <v>10</v>
      </c>
      <c r="M19" s="91">
        <f t="shared" si="1"/>
        <v>64.480740698407857</v>
      </c>
      <c r="N19" s="76">
        <v>9</v>
      </c>
      <c r="O19" s="76">
        <v>18</v>
      </c>
      <c r="P19" s="10"/>
      <c r="Q19" s="7"/>
      <c r="R19" s="77">
        <f t="shared" si="2"/>
        <v>0</v>
      </c>
      <c r="S19" s="102">
        <f t="shared" si="3"/>
        <v>0</v>
      </c>
      <c r="T19" s="103">
        <f t="shared" si="4"/>
        <v>0</v>
      </c>
      <c r="U19" s="104" t="s">
        <v>166</v>
      </c>
      <c r="V19" s="79">
        <v>2</v>
      </c>
      <c r="W19" s="5"/>
      <c r="X19" s="49"/>
    </row>
    <row r="20" spans="1:24" s="11" customFormat="1" ht="168.5" customHeight="1" x14ac:dyDescent="0.2">
      <c r="A20" s="67">
        <v>17</v>
      </c>
      <c r="B20" s="68" t="s">
        <v>181</v>
      </c>
      <c r="C20" s="67" t="s">
        <v>180</v>
      </c>
      <c r="D20" s="69" t="s">
        <v>23</v>
      </c>
      <c r="E20" s="69" t="s">
        <v>403</v>
      </c>
      <c r="F20" s="79">
        <v>3</v>
      </c>
      <c r="G20" s="79">
        <v>2</v>
      </c>
      <c r="H20" s="79">
        <v>3</v>
      </c>
      <c r="I20" s="79">
        <v>1</v>
      </c>
      <c r="J20" s="73">
        <f t="shared" si="0"/>
        <v>1.4142135623730949</v>
      </c>
      <c r="K20" s="74">
        <v>2</v>
      </c>
      <c r="L20" s="74">
        <v>10</v>
      </c>
      <c r="M20" s="91">
        <f t="shared" si="1"/>
        <v>22.414213562373096</v>
      </c>
      <c r="N20" s="76">
        <v>3</v>
      </c>
      <c r="O20" s="76">
        <v>6</v>
      </c>
      <c r="P20" s="10"/>
      <c r="Q20" s="7"/>
      <c r="R20" s="77">
        <f t="shared" si="2"/>
        <v>0</v>
      </c>
      <c r="S20" s="102">
        <f t="shared" si="3"/>
        <v>0</v>
      </c>
      <c r="T20" s="103">
        <f t="shared" si="4"/>
        <v>0</v>
      </c>
      <c r="U20" s="104" t="s">
        <v>166</v>
      </c>
      <c r="V20" s="79">
        <v>2</v>
      </c>
      <c r="W20" s="5"/>
      <c r="X20" s="49"/>
    </row>
    <row r="21" spans="1:24" s="11" customFormat="1" ht="168.5" customHeight="1" x14ac:dyDescent="0.2">
      <c r="A21" s="67">
        <v>18</v>
      </c>
      <c r="B21" s="68" t="s">
        <v>182</v>
      </c>
      <c r="C21" s="67" t="s">
        <v>53</v>
      </c>
      <c r="D21" s="67" t="s">
        <v>17</v>
      </c>
      <c r="E21" s="85" t="s">
        <v>404</v>
      </c>
      <c r="F21" s="79">
        <v>376</v>
      </c>
      <c r="G21" s="79">
        <v>98</v>
      </c>
      <c r="H21" s="79">
        <v>84</v>
      </c>
      <c r="I21" s="79">
        <v>60</v>
      </c>
      <c r="J21" s="73">
        <f t="shared" si="0"/>
        <v>24.494897427831781</v>
      </c>
      <c r="K21" s="74">
        <v>10</v>
      </c>
      <c r="L21" s="74">
        <v>2</v>
      </c>
      <c r="M21" s="91">
        <f t="shared" si="1"/>
        <v>654.4948974278318</v>
      </c>
      <c r="N21" s="76">
        <v>93</v>
      </c>
      <c r="O21" s="76">
        <v>186</v>
      </c>
      <c r="P21" s="10"/>
      <c r="Q21" s="7"/>
      <c r="R21" s="77">
        <f t="shared" si="2"/>
        <v>0</v>
      </c>
      <c r="S21" s="102">
        <f t="shared" si="3"/>
        <v>0</v>
      </c>
      <c r="T21" s="103">
        <f t="shared" si="4"/>
        <v>0</v>
      </c>
      <c r="U21" s="104" t="s">
        <v>166</v>
      </c>
      <c r="V21" s="79">
        <v>1</v>
      </c>
      <c r="W21" s="5"/>
      <c r="X21" s="49"/>
    </row>
    <row r="22" spans="1:24" s="11" customFormat="1" ht="168.5" customHeight="1" x14ac:dyDescent="0.2">
      <c r="A22" s="67">
        <v>19</v>
      </c>
      <c r="B22" s="68" t="s">
        <v>183</v>
      </c>
      <c r="C22" s="67" t="s">
        <v>53</v>
      </c>
      <c r="D22" s="67" t="s">
        <v>17</v>
      </c>
      <c r="E22" s="96" t="s">
        <v>405</v>
      </c>
      <c r="F22" s="79">
        <v>98</v>
      </c>
      <c r="G22" s="79">
        <v>14</v>
      </c>
      <c r="H22" s="79">
        <v>72</v>
      </c>
      <c r="I22" s="79">
        <v>22</v>
      </c>
      <c r="J22" s="73">
        <v>10</v>
      </c>
      <c r="K22" s="74">
        <v>0</v>
      </c>
      <c r="L22" s="74">
        <v>2</v>
      </c>
      <c r="M22" s="91">
        <f t="shared" si="1"/>
        <v>218</v>
      </c>
      <c r="N22" s="76">
        <v>31</v>
      </c>
      <c r="O22" s="76">
        <v>62</v>
      </c>
      <c r="P22" s="10"/>
      <c r="Q22" s="7"/>
      <c r="R22" s="77">
        <f t="shared" si="2"/>
        <v>0</v>
      </c>
      <c r="S22" s="102">
        <f t="shared" si="3"/>
        <v>0</v>
      </c>
      <c r="T22" s="103">
        <f t="shared" si="4"/>
        <v>0</v>
      </c>
      <c r="U22" s="104" t="s">
        <v>166</v>
      </c>
      <c r="V22" s="79">
        <v>1</v>
      </c>
      <c r="W22" s="5"/>
      <c r="X22" s="49"/>
    </row>
    <row r="23" spans="1:24" s="11" customFormat="1" ht="168.5" customHeight="1" x14ac:dyDescent="0.2">
      <c r="A23" s="67">
        <v>20</v>
      </c>
      <c r="B23" s="68" t="s">
        <v>184</v>
      </c>
      <c r="C23" s="67" t="s">
        <v>53</v>
      </c>
      <c r="D23" s="67" t="s">
        <v>17</v>
      </c>
      <c r="E23" s="96" t="s">
        <v>406</v>
      </c>
      <c r="F23" s="79">
        <v>197</v>
      </c>
      <c r="G23" s="79">
        <v>76</v>
      </c>
      <c r="H23" s="79">
        <v>43</v>
      </c>
      <c r="I23" s="79">
        <v>116</v>
      </c>
      <c r="J23" s="73">
        <f t="shared" si="0"/>
        <v>52.763623833091678</v>
      </c>
      <c r="K23" s="74">
        <v>24</v>
      </c>
      <c r="L23" s="74">
        <v>19</v>
      </c>
      <c r="M23" s="91">
        <f t="shared" si="1"/>
        <v>527.76362383309174</v>
      </c>
      <c r="N23" s="76">
        <v>75</v>
      </c>
      <c r="O23" s="76">
        <v>150</v>
      </c>
      <c r="P23" s="10"/>
      <c r="Q23" s="7"/>
      <c r="R23" s="77">
        <f t="shared" si="2"/>
        <v>0</v>
      </c>
      <c r="S23" s="102">
        <f t="shared" si="3"/>
        <v>0</v>
      </c>
      <c r="T23" s="103">
        <f t="shared" si="4"/>
        <v>0</v>
      </c>
      <c r="U23" s="104" t="s">
        <v>166</v>
      </c>
      <c r="V23" s="79">
        <v>2</v>
      </c>
      <c r="W23" s="5"/>
      <c r="X23" s="49"/>
    </row>
    <row r="24" spans="1:24" s="11" customFormat="1" ht="168.5" customHeight="1" x14ac:dyDescent="0.2">
      <c r="A24" s="67">
        <v>21</v>
      </c>
      <c r="B24" s="68" t="s">
        <v>185</v>
      </c>
      <c r="C24" s="67" t="s">
        <v>53</v>
      </c>
      <c r="D24" s="67" t="s">
        <v>17</v>
      </c>
      <c r="E24" s="85" t="s">
        <v>407</v>
      </c>
      <c r="F24" s="79">
        <v>559</v>
      </c>
      <c r="G24" s="79">
        <v>650</v>
      </c>
      <c r="H24" s="79">
        <v>681</v>
      </c>
      <c r="I24" s="79">
        <v>1329</v>
      </c>
      <c r="J24" s="73">
        <f t="shared" si="0"/>
        <v>639.79059074043903</v>
      </c>
      <c r="K24" s="74">
        <v>308</v>
      </c>
      <c r="L24" s="74">
        <v>124</v>
      </c>
      <c r="M24" s="91">
        <f t="shared" si="1"/>
        <v>4290.7905907404393</v>
      </c>
      <c r="N24" s="76">
        <v>613</v>
      </c>
      <c r="O24" s="76">
        <v>1226</v>
      </c>
      <c r="P24" s="10"/>
      <c r="Q24" s="7"/>
      <c r="R24" s="77">
        <f t="shared" si="2"/>
        <v>0</v>
      </c>
      <c r="S24" s="102">
        <f t="shared" si="3"/>
        <v>0</v>
      </c>
      <c r="T24" s="103">
        <f t="shared" si="4"/>
        <v>0</v>
      </c>
      <c r="U24" s="104" t="s">
        <v>166</v>
      </c>
      <c r="V24" s="79">
        <v>2</v>
      </c>
      <c r="W24" s="5"/>
      <c r="X24" s="49"/>
    </row>
    <row r="25" spans="1:24" s="11" customFormat="1" ht="168.5" customHeight="1" x14ac:dyDescent="0.2">
      <c r="A25" s="67">
        <v>22</v>
      </c>
      <c r="B25" s="68" t="s">
        <v>186</v>
      </c>
      <c r="C25" s="67" t="s">
        <v>53</v>
      </c>
      <c r="D25" s="67" t="s">
        <v>17</v>
      </c>
      <c r="E25" s="85" t="s">
        <v>408</v>
      </c>
      <c r="F25" s="79">
        <v>343</v>
      </c>
      <c r="G25" s="79">
        <v>62</v>
      </c>
      <c r="H25" s="79">
        <v>44</v>
      </c>
      <c r="I25" s="79">
        <v>104</v>
      </c>
      <c r="J25" s="73">
        <f t="shared" si="0"/>
        <v>50.990195135927848</v>
      </c>
      <c r="K25" s="74">
        <v>25</v>
      </c>
      <c r="L25" s="74">
        <v>41</v>
      </c>
      <c r="M25" s="91">
        <f t="shared" si="1"/>
        <v>669.99019513592782</v>
      </c>
      <c r="N25" s="76">
        <v>96</v>
      </c>
      <c r="O25" s="76">
        <v>192</v>
      </c>
      <c r="P25" s="10"/>
      <c r="Q25" s="7"/>
      <c r="R25" s="77">
        <f t="shared" si="2"/>
        <v>0</v>
      </c>
      <c r="S25" s="102">
        <f t="shared" si="3"/>
        <v>0</v>
      </c>
      <c r="T25" s="103">
        <f t="shared" si="4"/>
        <v>0</v>
      </c>
      <c r="U25" s="104" t="s">
        <v>166</v>
      </c>
      <c r="V25" s="79">
        <v>2</v>
      </c>
      <c r="W25" s="5"/>
      <c r="X25" s="49"/>
    </row>
    <row r="26" spans="1:24" s="11" customFormat="1" ht="168.5" customHeight="1" x14ac:dyDescent="0.2">
      <c r="A26" s="67">
        <v>23</v>
      </c>
      <c r="B26" s="68" t="s">
        <v>187</v>
      </c>
      <c r="C26" s="67" t="s">
        <v>53</v>
      </c>
      <c r="D26" s="67" t="s">
        <v>17</v>
      </c>
      <c r="E26" s="85" t="s">
        <v>409</v>
      </c>
      <c r="F26" s="79">
        <v>137</v>
      </c>
      <c r="G26" s="79">
        <v>145</v>
      </c>
      <c r="H26" s="79">
        <v>60</v>
      </c>
      <c r="I26" s="79">
        <v>2</v>
      </c>
      <c r="J26" s="73">
        <f t="shared" si="0"/>
        <v>2.4494897427831779</v>
      </c>
      <c r="K26" s="74">
        <v>3</v>
      </c>
      <c r="L26" s="74">
        <v>0</v>
      </c>
      <c r="M26" s="91">
        <f t="shared" si="1"/>
        <v>349.44948974278316</v>
      </c>
      <c r="N26" s="76">
        <v>50</v>
      </c>
      <c r="O26" s="76">
        <v>100</v>
      </c>
      <c r="P26" s="10"/>
      <c r="Q26" s="7"/>
      <c r="R26" s="77">
        <f t="shared" si="2"/>
        <v>0</v>
      </c>
      <c r="S26" s="102">
        <f t="shared" si="3"/>
        <v>0</v>
      </c>
      <c r="T26" s="103">
        <f t="shared" si="4"/>
        <v>0</v>
      </c>
      <c r="U26" s="104" t="s">
        <v>166</v>
      </c>
      <c r="V26" s="79">
        <v>2</v>
      </c>
      <c r="W26" s="5"/>
      <c r="X26" s="49"/>
    </row>
    <row r="27" spans="1:24" s="11" customFormat="1" ht="240" customHeight="1" x14ac:dyDescent="0.2">
      <c r="A27" s="67">
        <v>24</v>
      </c>
      <c r="B27" s="80" t="s">
        <v>188</v>
      </c>
      <c r="C27" s="67" t="s">
        <v>53</v>
      </c>
      <c r="D27" s="67" t="s">
        <v>17</v>
      </c>
      <c r="E27" s="85" t="s">
        <v>410</v>
      </c>
      <c r="F27" s="79">
        <v>0</v>
      </c>
      <c r="G27" s="79">
        <v>0</v>
      </c>
      <c r="H27" s="79">
        <v>10</v>
      </c>
      <c r="I27" s="79">
        <v>0</v>
      </c>
      <c r="J27" s="73">
        <v>10</v>
      </c>
      <c r="K27" s="74">
        <v>0</v>
      </c>
      <c r="L27" s="74">
        <v>0</v>
      </c>
      <c r="M27" s="91">
        <f t="shared" si="1"/>
        <v>20</v>
      </c>
      <c r="N27" s="76">
        <v>3</v>
      </c>
      <c r="O27" s="76">
        <v>6</v>
      </c>
      <c r="P27" s="10"/>
      <c r="Q27" s="7"/>
      <c r="R27" s="77">
        <f t="shared" si="2"/>
        <v>0</v>
      </c>
      <c r="S27" s="102">
        <f t="shared" si="3"/>
        <v>0</v>
      </c>
      <c r="T27" s="103">
        <f t="shared" si="4"/>
        <v>0</v>
      </c>
      <c r="U27" s="104" t="s">
        <v>166</v>
      </c>
      <c r="V27" s="79">
        <v>2</v>
      </c>
      <c r="W27" s="5"/>
      <c r="X27" s="49"/>
    </row>
    <row r="28" spans="1:24" s="11" customFormat="1" ht="168.5" customHeight="1" x14ac:dyDescent="0.2">
      <c r="A28" s="67">
        <v>25</v>
      </c>
      <c r="B28" s="68" t="s">
        <v>189</v>
      </c>
      <c r="C28" s="67" t="s">
        <v>53</v>
      </c>
      <c r="D28" s="67" t="s">
        <v>17</v>
      </c>
      <c r="E28" s="85" t="s">
        <v>411</v>
      </c>
      <c r="F28" s="79">
        <v>708</v>
      </c>
      <c r="G28" s="79">
        <v>250</v>
      </c>
      <c r="H28" s="79">
        <v>60</v>
      </c>
      <c r="I28" s="79">
        <v>109</v>
      </c>
      <c r="J28" s="73">
        <f t="shared" si="0"/>
        <v>151.29441496631659</v>
      </c>
      <c r="K28" s="74">
        <v>210</v>
      </c>
      <c r="L28" s="74">
        <v>61</v>
      </c>
      <c r="M28" s="91">
        <f t="shared" si="1"/>
        <v>1549.2944149663167</v>
      </c>
      <c r="N28" s="76">
        <v>221</v>
      </c>
      <c r="O28" s="76">
        <v>442</v>
      </c>
      <c r="P28" s="10"/>
      <c r="Q28" s="7"/>
      <c r="R28" s="77">
        <f t="shared" si="2"/>
        <v>0</v>
      </c>
      <c r="S28" s="102">
        <f t="shared" si="3"/>
        <v>0</v>
      </c>
      <c r="T28" s="103">
        <f t="shared" si="4"/>
        <v>0</v>
      </c>
      <c r="U28" s="104" t="s">
        <v>166</v>
      </c>
      <c r="V28" s="79">
        <v>1</v>
      </c>
      <c r="W28" s="5"/>
      <c r="X28" s="49"/>
    </row>
    <row r="29" spans="1:24" s="11" customFormat="1" ht="168.5" customHeight="1" x14ac:dyDescent="0.2">
      <c r="A29" s="67">
        <v>26</v>
      </c>
      <c r="B29" s="68" t="s">
        <v>190</v>
      </c>
      <c r="C29" s="67" t="s">
        <v>53</v>
      </c>
      <c r="D29" s="67" t="s">
        <v>17</v>
      </c>
      <c r="E29" s="85" t="s">
        <v>412</v>
      </c>
      <c r="F29" s="79">
        <v>312</v>
      </c>
      <c r="G29" s="79">
        <v>52</v>
      </c>
      <c r="H29" s="79">
        <v>38</v>
      </c>
      <c r="I29" s="79">
        <v>31</v>
      </c>
      <c r="J29" s="73">
        <f t="shared" si="0"/>
        <v>37.76241517699841</v>
      </c>
      <c r="K29" s="74">
        <v>46</v>
      </c>
      <c r="L29" s="74">
        <v>54</v>
      </c>
      <c r="M29" s="91">
        <f t="shared" si="1"/>
        <v>570.76241517699839</v>
      </c>
      <c r="N29" s="76">
        <v>82</v>
      </c>
      <c r="O29" s="76">
        <v>164</v>
      </c>
      <c r="P29" s="10"/>
      <c r="Q29" s="7"/>
      <c r="R29" s="77">
        <f t="shared" si="2"/>
        <v>0</v>
      </c>
      <c r="S29" s="102">
        <f t="shared" si="3"/>
        <v>0</v>
      </c>
      <c r="T29" s="103">
        <f t="shared" si="4"/>
        <v>0</v>
      </c>
      <c r="U29" s="104" t="s">
        <v>166</v>
      </c>
      <c r="V29" s="79">
        <v>2</v>
      </c>
      <c r="W29" s="5"/>
      <c r="X29" s="49"/>
    </row>
    <row r="30" spans="1:24" s="11" customFormat="1" ht="168.5" customHeight="1" x14ac:dyDescent="0.2">
      <c r="A30" s="67">
        <v>27</v>
      </c>
      <c r="B30" s="68" t="s">
        <v>191</v>
      </c>
      <c r="C30" s="67" t="s">
        <v>53</v>
      </c>
      <c r="D30" s="67" t="s">
        <v>17</v>
      </c>
      <c r="E30" s="85" t="s">
        <v>413</v>
      </c>
      <c r="F30" s="79">
        <v>287</v>
      </c>
      <c r="G30" s="79">
        <v>78</v>
      </c>
      <c r="H30" s="79">
        <v>78</v>
      </c>
      <c r="I30" s="79">
        <v>217</v>
      </c>
      <c r="J30" s="73">
        <f t="shared" si="0"/>
        <v>169.88525539316237</v>
      </c>
      <c r="K30" s="74">
        <v>133</v>
      </c>
      <c r="L30" s="74">
        <v>92</v>
      </c>
      <c r="M30" s="91">
        <f t="shared" si="1"/>
        <v>1054.8852553931624</v>
      </c>
      <c r="N30" s="76">
        <v>151</v>
      </c>
      <c r="O30" s="76">
        <v>302</v>
      </c>
      <c r="P30" s="10"/>
      <c r="Q30" s="7"/>
      <c r="R30" s="77">
        <f t="shared" si="2"/>
        <v>0</v>
      </c>
      <c r="S30" s="102">
        <f t="shared" si="3"/>
        <v>0</v>
      </c>
      <c r="T30" s="103">
        <f t="shared" si="4"/>
        <v>0</v>
      </c>
      <c r="U30" s="104" t="s">
        <v>166</v>
      </c>
      <c r="V30" s="79">
        <v>2</v>
      </c>
      <c r="W30" s="5"/>
      <c r="X30" s="49"/>
    </row>
    <row r="31" spans="1:24" s="11" customFormat="1" ht="168.5" customHeight="1" x14ac:dyDescent="0.2">
      <c r="A31" s="67">
        <v>28</v>
      </c>
      <c r="B31" s="68" t="s">
        <v>192</v>
      </c>
      <c r="C31" s="67" t="s">
        <v>53</v>
      </c>
      <c r="D31" s="67" t="s">
        <v>17</v>
      </c>
      <c r="E31" s="85" t="s">
        <v>414</v>
      </c>
      <c r="F31" s="79">
        <v>364</v>
      </c>
      <c r="G31" s="79">
        <v>94</v>
      </c>
      <c r="H31" s="79">
        <v>101</v>
      </c>
      <c r="I31" s="79">
        <v>146</v>
      </c>
      <c r="J31" s="73">
        <f t="shared" si="0"/>
        <v>158.46766231632245</v>
      </c>
      <c r="K31" s="74">
        <v>172</v>
      </c>
      <c r="L31" s="74">
        <v>15</v>
      </c>
      <c r="M31" s="91">
        <f t="shared" si="1"/>
        <v>1050.4676623163225</v>
      </c>
      <c r="N31" s="76">
        <v>150</v>
      </c>
      <c r="O31" s="76">
        <v>300</v>
      </c>
      <c r="P31" s="10"/>
      <c r="Q31" s="7"/>
      <c r="R31" s="77">
        <f t="shared" si="2"/>
        <v>0</v>
      </c>
      <c r="S31" s="102">
        <f t="shared" si="3"/>
        <v>0</v>
      </c>
      <c r="T31" s="103">
        <f t="shared" si="4"/>
        <v>0</v>
      </c>
      <c r="U31" s="104" t="s">
        <v>166</v>
      </c>
      <c r="V31" s="79">
        <v>2</v>
      </c>
      <c r="W31" s="5"/>
      <c r="X31" s="49"/>
    </row>
    <row r="32" spans="1:24" s="11" customFormat="1" ht="168.5" customHeight="1" x14ac:dyDescent="0.2">
      <c r="A32" s="67">
        <v>29</v>
      </c>
      <c r="B32" s="68" t="s">
        <v>193</v>
      </c>
      <c r="C32" s="67" t="s">
        <v>53</v>
      </c>
      <c r="D32" s="67" t="s">
        <v>17</v>
      </c>
      <c r="E32" s="85" t="s">
        <v>414</v>
      </c>
      <c r="F32" s="79">
        <v>112</v>
      </c>
      <c r="G32" s="79">
        <v>11</v>
      </c>
      <c r="H32" s="79">
        <v>23</v>
      </c>
      <c r="I32" s="79">
        <v>41</v>
      </c>
      <c r="J32" s="73">
        <f t="shared" si="0"/>
        <v>60.406953242155822</v>
      </c>
      <c r="K32" s="74">
        <v>89</v>
      </c>
      <c r="L32" s="74">
        <v>14</v>
      </c>
      <c r="M32" s="91">
        <f t="shared" si="1"/>
        <v>350.40695324215585</v>
      </c>
      <c r="N32" s="76">
        <v>50</v>
      </c>
      <c r="O32" s="76">
        <v>100</v>
      </c>
      <c r="P32" s="10"/>
      <c r="Q32" s="7"/>
      <c r="R32" s="77">
        <f t="shared" si="2"/>
        <v>0</v>
      </c>
      <c r="S32" s="102">
        <f t="shared" si="3"/>
        <v>0</v>
      </c>
      <c r="T32" s="103">
        <f t="shared" si="4"/>
        <v>0</v>
      </c>
      <c r="U32" s="104" t="s">
        <v>166</v>
      </c>
      <c r="V32" s="79">
        <v>2</v>
      </c>
      <c r="W32" s="5"/>
      <c r="X32" s="49"/>
    </row>
    <row r="33" spans="1:24" s="11" customFormat="1" ht="168.5" customHeight="1" x14ac:dyDescent="0.2">
      <c r="A33" s="67">
        <v>30</v>
      </c>
      <c r="B33" s="68" t="s">
        <v>194</v>
      </c>
      <c r="C33" s="67" t="s">
        <v>53</v>
      </c>
      <c r="D33" s="67" t="s">
        <v>17</v>
      </c>
      <c r="E33" s="85" t="s">
        <v>415</v>
      </c>
      <c r="F33" s="79">
        <v>288</v>
      </c>
      <c r="G33" s="79">
        <v>43</v>
      </c>
      <c r="H33" s="79">
        <v>64</v>
      </c>
      <c r="I33" s="79">
        <v>187</v>
      </c>
      <c r="J33" s="73">
        <f t="shared" si="0"/>
        <v>114.41153787970862</v>
      </c>
      <c r="K33" s="74">
        <v>70</v>
      </c>
      <c r="L33" s="74">
        <v>23</v>
      </c>
      <c r="M33" s="91">
        <f t="shared" si="1"/>
        <v>789.41153787970859</v>
      </c>
      <c r="N33" s="76">
        <v>113</v>
      </c>
      <c r="O33" s="76">
        <v>226</v>
      </c>
      <c r="P33" s="10"/>
      <c r="Q33" s="7"/>
      <c r="R33" s="77">
        <f t="shared" si="2"/>
        <v>0</v>
      </c>
      <c r="S33" s="102">
        <f t="shared" si="3"/>
        <v>0</v>
      </c>
      <c r="T33" s="103">
        <f t="shared" si="4"/>
        <v>0</v>
      </c>
      <c r="U33" s="104" t="s">
        <v>166</v>
      </c>
      <c r="V33" s="79">
        <v>2</v>
      </c>
      <c r="W33" s="5"/>
      <c r="X33" s="49"/>
    </row>
    <row r="34" spans="1:24" s="11" customFormat="1" ht="168.5" customHeight="1" x14ac:dyDescent="0.2">
      <c r="A34" s="67">
        <v>31</v>
      </c>
      <c r="B34" s="68" t="s">
        <v>195</v>
      </c>
      <c r="C34" s="67" t="s">
        <v>53</v>
      </c>
      <c r="D34" s="67" t="s">
        <v>17</v>
      </c>
      <c r="E34" s="85" t="s">
        <v>416</v>
      </c>
      <c r="F34" s="79">
        <v>33</v>
      </c>
      <c r="G34" s="79">
        <v>8</v>
      </c>
      <c r="H34" s="79">
        <v>5</v>
      </c>
      <c r="I34" s="79">
        <v>24</v>
      </c>
      <c r="J34" s="73">
        <f t="shared" si="0"/>
        <v>12</v>
      </c>
      <c r="K34" s="74">
        <v>6</v>
      </c>
      <c r="L34" s="74">
        <v>0</v>
      </c>
      <c r="M34" s="91">
        <f t="shared" si="1"/>
        <v>88</v>
      </c>
      <c r="N34" s="76">
        <v>13</v>
      </c>
      <c r="O34" s="76">
        <v>26</v>
      </c>
      <c r="P34" s="10"/>
      <c r="Q34" s="7"/>
      <c r="R34" s="77">
        <f t="shared" si="2"/>
        <v>0</v>
      </c>
      <c r="S34" s="102">
        <f t="shared" si="3"/>
        <v>0</v>
      </c>
      <c r="T34" s="103">
        <f t="shared" si="4"/>
        <v>0</v>
      </c>
      <c r="U34" s="104" t="s">
        <v>166</v>
      </c>
      <c r="V34" s="79">
        <v>5</v>
      </c>
      <c r="W34" s="5"/>
      <c r="X34" s="49"/>
    </row>
    <row r="35" spans="1:24" s="11" customFormat="1" ht="168.5" customHeight="1" x14ac:dyDescent="0.2">
      <c r="A35" s="67">
        <v>32</v>
      </c>
      <c r="B35" s="68" t="s">
        <v>196</v>
      </c>
      <c r="C35" s="67" t="s">
        <v>53</v>
      </c>
      <c r="D35" s="67" t="s">
        <v>17</v>
      </c>
      <c r="E35" s="85" t="s">
        <v>417</v>
      </c>
      <c r="F35" s="79">
        <v>262</v>
      </c>
      <c r="G35" s="79">
        <v>58</v>
      </c>
      <c r="H35" s="79">
        <v>64</v>
      </c>
      <c r="I35" s="79">
        <v>45</v>
      </c>
      <c r="J35" s="73">
        <f t="shared" si="0"/>
        <v>36.742346141747674</v>
      </c>
      <c r="K35" s="74">
        <v>30</v>
      </c>
      <c r="L35" s="74">
        <v>4</v>
      </c>
      <c r="M35" s="91">
        <f t="shared" si="1"/>
        <v>499.7423461417477</v>
      </c>
      <c r="N35" s="76">
        <v>71</v>
      </c>
      <c r="O35" s="76">
        <v>142</v>
      </c>
      <c r="P35" s="10"/>
      <c r="Q35" s="7"/>
      <c r="R35" s="77">
        <f t="shared" si="2"/>
        <v>0</v>
      </c>
      <c r="S35" s="102">
        <f t="shared" si="3"/>
        <v>0</v>
      </c>
      <c r="T35" s="103">
        <f t="shared" si="4"/>
        <v>0</v>
      </c>
      <c r="U35" s="104" t="s">
        <v>166</v>
      </c>
      <c r="V35" s="79">
        <v>2</v>
      </c>
      <c r="W35" s="5"/>
      <c r="X35" s="49"/>
    </row>
    <row r="36" spans="1:24" s="11" customFormat="1" ht="168.5" customHeight="1" x14ac:dyDescent="0.2">
      <c r="A36" s="67">
        <v>33</v>
      </c>
      <c r="B36" s="68" t="s">
        <v>197</v>
      </c>
      <c r="C36" s="67" t="s">
        <v>53</v>
      </c>
      <c r="D36" s="67" t="s">
        <v>17</v>
      </c>
      <c r="E36" s="85" t="s">
        <v>418</v>
      </c>
      <c r="F36" s="79">
        <v>205</v>
      </c>
      <c r="G36" s="79">
        <v>12</v>
      </c>
      <c r="H36" s="79">
        <v>15</v>
      </c>
      <c r="I36" s="79">
        <v>179</v>
      </c>
      <c r="J36" s="73">
        <v>50</v>
      </c>
      <c r="K36" s="74">
        <v>0</v>
      </c>
      <c r="L36" s="74">
        <v>6</v>
      </c>
      <c r="M36" s="91">
        <f t="shared" si="1"/>
        <v>467</v>
      </c>
      <c r="N36" s="76">
        <v>67</v>
      </c>
      <c r="O36" s="76">
        <v>134</v>
      </c>
      <c r="P36" s="10"/>
      <c r="Q36" s="7"/>
      <c r="R36" s="77">
        <f t="shared" si="2"/>
        <v>0</v>
      </c>
      <c r="S36" s="102">
        <f t="shared" si="3"/>
        <v>0</v>
      </c>
      <c r="T36" s="103">
        <f t="shared" si="4"/>
        <v>0</v>
      </c>
      <c r="U36" s="104" t="s">
        <v>166</v>
      </c>
      <c r="V36" s="79">
        <v>2</v>
      </c>
      <c r="W36" s="5"/>
      <c r="X36" s="49"/>
    </row>
    <row r="37" spans="1:24" s="11" customFormat="1" ht="168.5" customHeight="1" x14ac:dyDescent="0.2">
      <c r="A37" s="67">
        <v>34</v>
      </c>
      <c r="B37" s="68" t="s">
        <v>198</v>
      </c>
      <c r="C37" s="67" t="s">
        <v>53</v>
      </c>
      <c r="D37" s="67" t="s">
        <v>17</v>
      </c>
      <c r="E37" s="85" t="s">
        <v>419</v>
      </c>
      <c r="F37" s="79">
        <v>50</v>
      </c>
      <c r="G37" s="79">
        <v>50</v>
      </c>
      <c r="H37" s="79">
        <v>0</v>
      </c>
      <c r="I37" s="79">
        <v>0</v>
      </c>
      <c r="J37" s="73">
        <v>50</v>
      </c>
      <c r="K37" s="74">
        <v>0</v>
      </c>
      <c r="L37" s="74">
        <v>0</v>
      </c>
      <c r="M37" s="91">
        <f t="shared" si="1"/>
        <v>150</v>
      </c>
      <c r="N37" s="76">
        <v>21</v>
      </c>
      <c r="O37" s="76">
        <v>42</v>
      </c>
      <c r="P37" s="10"/>
      <c r="Q37" s="7"/>
      <c r="R37" s="77">
        <f t="shared" si="2"/>
        <v>0</v>
      </c>
      <c r="S37" s="102">
        <f t="shared" si="3"/>
        <v>0</v>
      </c>
      <c r="T37" s="103">
        <f t="shared" si="4"/>
        <v>0</v>
      </c>
      <c r="U37" s="104" t="s">
        <v>166</v>
      </c>
      <c r="V37" s="79">
        <v>2</v>
      </c>
      <c r="W37" s="5"/>
      <c r="X37" s="49"/>
    </row>
    <row r="38" spans="1:24" s="11" customFormat="1" ht="168.5" customHeight="1" x14ac:dyDescent="0.2">
      <c r="A38" s="67">
        <v>35</v>
      </c>
      <c r="B38" s="80" t="s">
        <v>420</v>
      </c>
      <c r="C38" s="67" t="s">
        <v>53</v>
      </c>
      <c r="D38" s="67" t="s">
        <v>17</v>
      </c>
      <c r="E38" s="85" t="s">
        <v>421</v>
      </c>
      <c r="F38" s="79">
        <v>0</v>
      </c>
      <c r="G38" s="79">
        <v>0</v>
      </c>
      <c r="H38" s="79">
        <v>0</v>
      </c>
      <c r="I38" s="79">
        <v>400</v>
      </c>
      <c r="J38" s="73">
        <f t="shared" si="0"/>
        <v>282.84271247461902</v>
      </c>
      <c r="K38" s="74">
        <v>200</v>
      </c>
      <c r="L38" s="74">
        <v>250</v>
      </c>
      <c r="M38" s="91">
        <f t="shared" si="1"/>
        <v>1132.842712474619</v>
      </c>
      <c r="N38" s="76">
        <v>162</v>
      </c>
      <c r="O38" s="76">
        <v>324</v>
      </c>
      <c r="P38" s="10"/>
      <c r="Q38" s="7"/>
      <c r="R38" s="77">
        <f t="shared" si="2"/>
        <v>0</v>
      </c>
      <c r="S38" s="102">
        <f t="shared" si="3"/>
        <v>0</v>
      </c>
      <c r="T38" s="103">
        <f t="shared" si="4"/>
        <v>0</v>
      </c>
      <c r="U38" s="104" t="s">
        <v>166</v>
      </c>
      <c r="V38" s="79">
        <v>5</v>
      </c>
      <c r="W38" s="5"/>
      <c r="X38" s="49"/>
    </row>
    <row r="39" spans="1:24" s="11" customFormat="1" ht="168.5" customHeight="1" x14ac:dyDescent="0.2">
      <c r="A39" s="67">
        <v>36</v>
      </c>
      <c r="B39" s="68" t="s">
        <v>199</v>
      </c>
      <c r="C39" s="67" t="s">
        <v>53</v>
      </c>
      <c r="D39" s="67" t="s">
        <v>17</v>
      </c>
      <c r="E39" s="85" t="s">
        <v>422</v>
      </c>
      <c r="F39" s="79">
        <v>2</v>
      </c>
      <c r="G39" s="79">
        <v>1</v>
      </c>
      <c r="H39" s="79">
        <v>0</v>
      </c>
      <c r="I39" s="79">
        <v>1</v>
      </c>
      <c r="J39" s="73">
        <v>3</v>
      </c>
      <c r="K39" s="74">
        <v>0</v>
      </c>
      <c r="L39" s="74">
        <v>1</v>
      </c>
      <c r="M39" s="91">
        <f t="shared" si="1"/>
        <v>8</v>
      </c>
      <c r="N39" s="76">
        <v>1</v>
      </c>
      <c r="O39" s="76">
        <v>2</v>
      </c>
      <c r="P39" s="10"/>
      <c r="Q39" s="7"/>
      <c r="R39" s="77">
        <f t="shared" si="2"/>
        <v>0</v>
      </c>
      <c r="S39" s="102">
        <f t="shared" si="3"/>
        <v>0</v>
      </c>
      <c r="T39" s="103">
        <f t="shared" si="4"/>
        <v>0</v>
      </c>
      <c r="U39" s="104" t="s">
        <v>166</v>
      </c>
      <c r="V39" s="79">
        <v>2</v>
      </c>
      <c r="W39" s="5"/>
      <c r="X39" s="49"/>
    </row>
    <row r="40" spans="1:24" s="11" customFormat="1" ht="168.5" customHeight="1" x14ac:dyDescent="0.2">
      <c r="A40" s="67">
        <v>37</v>
      </c>
      <c r="B40" s="68" t="s">
        <v>200</v>
      </c>
      <c r="C40" s="67" t="s">
        <v>53</v>
      </c>
      <c r="D40" s="67" t="s">
        <v>17</v>
      </c>
      <c r="E40" s="85" t="s">
        <v>423</v>
      </c>
      <c r="F40" s="79">
        <v>4</v>
      </c>
      <c r="G40" s="79">
        <v>0</v>
      </c>
      <c r="H40" s="79">
        <v>3</v>
      </c>
      <c r="I40" s="79">
        <v>1</v>
      </c>
      <c r="J40" s="73">
        <v>3</v>
      </c>
      <c r="K40" s="74">
        <v>0</v>
      </c>
      <c r="L40" s="74">
        <v>0</v>
      </c>
      <c r="M40" s="91">
        <f t="shared" si="1"/>
        <v>11</v>
      </c>
      <c r="N40" s="76">
        <v>2</v>
      </c>
      <c r="O40" s="76">
        <v>4</v>
      </c>
      <c r="P40" s="10"/>
      <c r="Q40" s="7"/>
      <c r="R40" s="77">
        <f t="shared" si="2"/>
        <v>0</v>
      </c>
      <c r="S40" s="102">
        <f t="shared" si="3"/>
        <v>0</v>
      </c>
      <c r="T40" s="103">
        <f t="shared" si="4"/>
        <v>0</v>
      </c>
      <c r="U40" s="104" t="s">
        <v>166</v>
      </c>
      <c r="V40" s="79">
        <v>2</v>
      </c>
      <c r="W40" s="5"/>
      <c r="X40" s="49"/>
    </row>
    <row r="41" spans="1:24" s="11" customFormat="1" ht="168.5" customHeight="1" x14ac:dyDescent="0.2">
      <c r="A41" s="67">
        <v>38</v>
      </c>
      <c r="B41" s="68" t="s">
        <v>201</v>
      </c>
      <c r="C41" s="67" t="s">
        <v>53</v>
      </c>
      <c r="D41" s="67" t="s">
        <v>17</v>
      </c>
      <c r="E41" s="85" t="s">
        <v>424</v>
      </c>
      <c r="F41" s="79">
        <v>800</v>
      </c>
      <c r="G41" s="79">
        <v>18</v>
      </c>
      <c r="H41" s="79">
        <v>21</v>
      </c>
      <c r="I41" s="79">
        <v>55</v>
      </c>
      <c r="J41" s="73">
        <f t="shared" si="0"/>
        <v>23.452078799117146</v>
      </c>
      <c r="K41" s="74">
        <v>10</v>
      </c>
      <c r="L41" s="74">
        <v>0</v>
      </c>
      <c r="M41" s="91">
        <f t="shared" si="1"/>
        <v>927.45207879911709</v>
      </c>
      <c r="N41" s="76">
        <v>132</v>
      </c>
      <c r="O41" s="76">
        <v>264</v>
      </c>
      <c r="P41" s="10"/>
      <c r="Q41" s="7"/>
      <c r="R41" s="77">
        <f t="shared" si="2"/>
        <v>0</v>
      </c>
      <c r="S41" s="102">
        <f t="shared" si="3"/>
        <v>0</v>
      </c>
      <c r="T41" s="103">
        <f t="shared" si="4"/>
        <v>0</v>
      </c>
      <c r="U41" s="104" t="s">
        <v>166</v>
      </c>
      <c r="V41" s="79">
        <v>1</v>
      </c>
      <c r="W41" s="5"/>
      <c r="X41" s="49"/>
    </row>
    <row r="42" spans="1:24" s="11" customFormat="1" ht="168.5" customHeight="1" x14ac:dyDescent="0.2">
      <c r="A42" s="67">
        <v>39</v>
      </c>
      <c r="B42" s="68" t="s">
        <v>202</v>
      </c>
      <c r="C42" s="67" t="s">
        <v>203</v>
      </c>
      <c r="D42" s="67" t="s">
        <v>17</v>
      </c>
      <c r="E42" s="85" t="s">
        <v>425</v>
      </c>
      <c r="F42" s="79">
        <v>3</v>
      </c>
      <c r="G42" s="79">
        <v>2</v>
      </c>
      <c r="H42" s="79">
        <v>0</v>
      </c>
      <c r="I42" s="79">
        <v>1</v>
      </c>
      <c r="J42" s="73">
        <f t="shared" si="0"/>
        <v>3.1622776601683795</v>
      </c>
      <c r="K42" s="74">
        <v>10</v>
      </c>
      <c r="L42" s="74">
        <v>0</v>
      </c>
      <c r="M42" s="91">
        <f t="shared" si="1"/>
        <v>19.162277660168378</v>
      </c>
      <c r="N42" s="76">
        <v>3</v>
      </c>
      <c r="O42" s="76">
        <v>6</v>
      </c>
      <c r="P42" s="10"/>
      <c r="Q42" s="7"/>
      <c r="R42" s="77">
        <f t="shared" si="2"/>
        <v>0</v>
      </c>
      <c r="S42" s="102">
        <f t="shared" si="3"/>
        <v>0</v>
      </c>
      <c r="T42" s="103">
        <f t="shared" si="4"/>
        <v>0</v>
      </c>
      <c r="U42" s="104" t="s">
        <v>166</v>
      </c>
      <c r="V42" s="79">
        <v>1</v>
      </c>
      <c r="W42" s="5"/>
      <c r="X42" s="49"/>
    </row>
    <row r="43" spans="1:24" s="11" customFormat="1" ht="368.5" customHeight="1" x14ac:dyDescent="0.2">
      <c r="A43" s="67">
        <v>40</v>
      </c>
      <c r="B43" s="80" t="s">
        <v>204</v>
      </c>
      <c r="C43" s="67" t="s">
        <v>53</v>
      </c>
      <c r="D43" s="69" t="s">
        <v>23</v>
      </c>
      <c r="E43" s="69" t="s">
        <v>610</v>
      </c>
      <c r="F43" s="79">
        <v>187138</v>
      </c>
      <c r="G43" s="79">
        <v>251267</v>
      </c>
      <c r="H43" s="79">
        <v>85873</v>
      </c>
      <c r="I43" s="79">
        <v>85850</v>
      </c>
      <c r="J43" s="73">
        <v>83355</v>
      </c>
      <c r="K43" s="74">
        <v>89250</v>
      </c>
      <c r="L43" s="74">
        <v>92690</v>
      </c>
      <c r="M43" s="91">
        <f t="shared" si="1"/>
        <v>875423</v>
      </c>
      <c r="N43" s="76">
        <v>125060</v>
      </c>
      <c r="O43" s="76">
        <v>250120</v>
      </c>
      <c r="P43" s="10"/>
      <c r="Q43" s="7"/>
      <c r="R43" s="77">
        <f t="shared" si="2"/>
        <v>0</v>
      </c>
      <c r="S43" s="102">
        <f t="shared" si="3"/>
        <v>0</v>
      </c>
      <c r="T43" s="103">
        <f t="shared" si="4"/>
        <v>0</v>
      </c>
      <c r="U43" s="104" t="s">
        <v>166</v>
      </c>
      <c r="V43" s="79">
        <v>10</v>
      </c>
      <c r="W43" s="5"/>
      <c r="X43" s="49"/>
    </row>
    <row r="44" spans="1:24" s="11" customFormat="1" ht="168.5" customHeight="1" x14ac:dyDescent="0.2">
      <c r="A44" s="67">
        <v>41</v>
      </c>
      <c r="B44" s="68" t="s">
        <v>205</v>
      </c>
      <c r="C44" s="67" t="s">
        <v>206</v>
      </c>
      <c r="D44" s="67" t="s">
        <v>17</v>
      </c>
      <c r="E44" s="85" t="s">
        <v>426</v>
      </c>
      <c r="F44" s="79">
        <v>10993</v>
      </c>
      <c r="G44" s="79">
        <v>12030</v>
      </c>
      <c r="H44" s="79">
        <v>4226</v>
      </c>
      <c r="I44" s="79">
        <v>7525</v>
      </c>
      <c r="J44" s="73">
        <f t="shared" si="0"/>
        <v>1943.5920353819113</v>
      </c>
      <c r="K44" s="74">
        <v>502</v>
      </c>
      <c r="L44" s="74">
        <v>268</v>
      </c>
      <c r="M44" s="91">
        <f t="shared" si="1"/>
        <v>37487.592035381909</v>
      </c>
      <c r="N44" s="76">
        <v>5355</v>
      </c>
      <c r="O44" s="76">
        <v>10710</v>
      </c>
      <c r="P44" s="10"/>
      <c r="Q44" s="7"/>
      <c r="R44" s="77">
        <f t="shared" si="2"/>
        <v>0</v>
      </c>
      <c r="S44" s="102">
        <f t="shared" si="3"/>
        <v>0</v>
      </c>
      <c r="T44" s="103">
        <f t="shared" si="4"/>
        <v>0</v>
      </c>
      <c r="U44" s="104" t="s">
        <v>166</v>
      </c>
      <c r="V44" s="79">
        <v>10</v>
      </c>
      <c r="W44" s="5"/>
      <c r="X44" s="49"/>
    </row>
    <row r="45" spans="1:24" s="11" customFormat="1" ht="168.5" customHeight="1" x14ac:dyDescent="0.2">
      <c r="A45" s="67">
        <v>42</v>
      </c>
      <c r="B45" s="68" t="s">
        <v>207</v>
      </c>
      <c r="C45" s="67" t="s">
        <v>208</v>
      </c>
      <c r="D45" s="67" t="s">
        <v>17</v>
      </c>
      <c r="E45" s="85" t="s">
        <v>427</v>
      </c>
      <c r="F45" s="79">
        <v>823</v>
      </c>
      <c r="G45" s="79">
        <v>132</v>
      </c>
      <c r="H45" s="79">
        <v>64</v>
      </c>
      <c r="I45" s="79">
        <v>512</v>
      </c>
      <c r="J45" s="73">
        <f t="shared" si="0"/>
        <v>213.46662502602135</v>
      </c>
      <c r="K45" s="74">
        <v>89</v>
      </c>
      <c r="L45" s="74">
        <v>37</v>
      </c>
      <c r="M45" s="91">
        <f t="shared" si="1"/>
        <v>1870.4666250260213</v>
      </c>
      <c r="N45" s="76">
        <v>267</v>
      </c>
      <c r="O45" s="76">
        <v>534</v>
      </c>
      <c r="P45" s="10"/>
      <c r="Q45" s="7"/>
      <c r="R45" s="77">
        <f t="shared" si="2"/>
        <v>0</v>
      </c>
      <c r="S45" s="102">
        <f t="shared" si="3"/>
        <v>0</v>
      </c>
      <c r="T45" s="103">
        <f t="shared" si="4"/>
        <v>0</v>
      </c>
      <c r="U45" s="104" t="s">
        <v>166</v>
      </c>
      <c r="V45" s="79">
        <v>1</v>
      </c>
      <c r="W45" s="5"/>
      <c r="X45" s="49"/>
    </row>
    <row r="46" spans="1:24" s="11" customFormat="1" ht="168.5" customHeight="1" x14ac:dyDescent="0.2">
      <c r="A46" s="67">
        <v>43</v>
      </c>
      <c r="B46" s="68" t="s">
        <v>209</v>
      </c>
      <c r="C46" s="67" t="s">
        <v>210</v>
      </c>
      <c r="D46" s="67" t="s">
        <v>17</v>
      </c>
      <c r="E46" s="85" t="s">
        <v>428</v>
      </c>
      <c r="F46" s="79">
        <v>134</v>
      </c>
      <c r="G46" s="79">
        <v>2</v>
      </c>
      <c r="H46" s="79">
        <v>3</v>
      </c>
      <c r="I46" s="79">
        <v>6</v>
      </c>
      <c r="J46" s="73">
        <f t="shared" si="0"/>
        <v>8.4852813742385695</v>
      </c>
      <c r="K46" s="74">
        <v>12</v>
      </c>
      <c r="L46" s="74">
        <v>1</v>
      </c>
      <c r="M46" s="91">
        <f t="shared" si="1"/>
        <v>166.48528137423858</v>
      </c>
      <c r="N46" s="76">
        <v>24</v>
      </c>
      <c r="O46" s="76">
        <v>48</v>
      </c>
      <c r="P46" s="10"/>
      <c r="Q46" s="7"/>
      <c r="R46" s="77">
        <f t="shared" si="2"/>
        <v>0</v>
      </c>
      <c r="S46" s="102">
        <f t="shared" si="3"/>
        <v>0</v>
      </c>
      <c r="T46" s="103">
        <f t="shared" si="4"/>
        <v>0</v>
      </c>
      <c r="U46" s="104" t="s">
        <v>166</v>
      </c>
      <c r="V46" s="79">
        <v>1</v>
      </c>
      <c r="W46" s="5"/>
      <c r="X46" s="49"/>
    </row>
    <row r="47" spans="1:24" s="11" customFormat="1" ht="168.5" customHeight="1" x14ac:dyDescent="0.2">
      <c r="A47" s="67">
        <v>44</v>
      </c>
      <c r="B47" s="68" t="s">
        <v>211</v>
      </c>
      <c r="C47" s="67" t="s">
        <v>210</v>
      </c>
      <c r="D47" s="67" t="s">
        <v>17</v>
      </c>
      <c r="E47" s="85" t="s">
        <v>429</v>
      </c>
      <c r="F47" s="79">
        <v>59</v>
      </c>
      <c r="G47" s="79">
        <v>11</v>
      </c>
      <c r="H47" s="79">
        <v>0</v>
      </c>
      <c r="I47" s="79">
        <v>2</v>
      </c>
      <c r="J47" s="73">
        <f t="shared" si="0"/>
        <v>2</v>
      </c>
      <c r="K47" s="74">
        <v>2</v>
      </c>
      <c r="L47" s="74">
        <v>1</v>
      </c>
      <c r="M47" s="91">
        <f t="shared" si="1"/>
        <v>77</v>
      </c>
      <c r="N47" s="76">
        <v>11</v>
      </c>
      <c r="O47" s="76">
        <v>22</v>
      </c>
      <c r="P47" s="10"/>
      <c r="Q47" s="7"/>
      <c r="R47" s="77">
        <f t="shared" si="2"/>
        <v>0</v>
      </c>
      <c r="S47" s="102">
        <f t="shared" si="3"/>
        <v>0</v>
      </c>
      <c r="T47" s="103">
        <f t="shared" si="4"/>
        <v>0</v>
      </c>
      <c r="U47" s="104" t="s">
        <v>166</v>
      </c>
      <c r="V47" s="79">
        <v>1</v>
      </c>
      <c r="W47" s="5"/>
      <c r="X47" s="49"/>
    </row>
    <row r="48" spans="1:24" s="11" customFormat="1" ht="168.5" customHeight="1" x14ac:dyDescent="0.2">
      <c r="A48" s="67">
        <v>45</v>
      </c>
      <c r="B48" s="80" t="s">
        <v>212</v>
      </c>
      <c r="C48" s="67" t="s">
        <v>53</v>
      </c>
      <c r="D48" s="67" t="s">
        <v>17</v>
      </c>
      <c r="E48" s="85" t="s">
        <v>430</v>
      </c>
      <c r="F48" s="79">
        <v>0</v>
      </c>
      <c r="G48" s="79">
        <v>0</v>
      </c>
      <c r="H48" s="79">
        <v>28</v>
      </c>
      <c r="I48" s="79">
        <v>0</v>
      </c>
      <c r="J48" s="73">
        <v>30</v>
      </c>
      <c r="K48" s="74">
        <v>2</v>
      </c>
      <c r="L48" s="74">
        <v>0</v>
      </c>
      <c r="M48" s="91">
        <f t="shared" si="1"/>
        <v>60</v>
      </c>
      <c r="N48" s="76">
        <v>9</v>
      </c>
      <c r="O48" s="76">
        <v>18</v>
      </c>
      <c r="P48" s="10"/>
      <c r="Q48" s="7"/>
      <c r="R48" s="77">
        <f t="shared" si="2"/>
        <v>0</v>
      </c>
      <c r="S48" s="102">
        <f t="shared" si="3"/>
        <v>0</v>
      </c>
      <c r="T48" s="103">
        <f t="shared" si="4"/>
        <v>0</v>
      </c>
      <c r="U48" s="104" t="s">
        <v>166</v>
      </c>
      <c r="V48" s="79">
        <v>2</v>
      </c>
      <c r="W48" s="5"/>
      <c r="X48" s="49"/>
    </row>
    <row r="49" spans="1:24" s="11" customFormat="1" ht="168.5" customHeight="1" x14ac:dyDescent="0.2">
      <c r="A49" s="67">
        <v>46</v>
      </c>
      <c r="B49" s="68" t="s">
        <v>213</v>
      </c>
      <c r="C49" s="67" t="s">
        <v>53</v>
      </c>
      <c r="D49" s="69" t="s">
        <v>23</v>
      </c>
      <c r="E49" s="69" t="s">
        <v>431</v>
      </c>
      <c r="F49" s="79">
        <v>117</v>
      </c>
      <c r="G49" s="79">
        <v>17</v>
      </c>
      <c r="H49" s="79">
        <v>45</v>
      </c>
      <c r="I49" s="79">
        <v>129</v>
      </c>
      <c r="J49" s="73">
        <f t="shared" si="0"/>
        <v>90.862533532804378</v>
      </c>
      <c r="K49" s="74">
        <v>64</v>
      </c>
      <c r="L49" s="74">
        <v>19</v>
      </c>
      <c r="M49" s="91">
        <f t="shared" si="1"/>
        <v>481.86253353280438</v>
      </c>
      <c r="N49" s="76">
        <v>69</v>
      </c>
      <c r="O49" s="76">
        <v>138</v>
      </c>
      <c r="P49" s="10"/>
      <c r="Q49" s="7"/>
      <c r="R49" s="77">
        <f t="shared" si="2"/>
        <v>0</v>
      </c>
      <c r="S49" s="102">
        <f t="shared" si="3"/>
        <v>0</v>
      </c>
      <c r="T49" s="103">
        <f t="shared" si="4"/>
        <v>0</v>
      </c>
      <c r="U49" s="104" t="s">
        <v>166</v>
      </c>
      <c r="V49" s="79">
        <v>2</v>
      </c>
      <c r="W49" s="5"/>
      <c r="X49" s="49"/>
    </row>
    <row r="50" spans="1:24" s="11" customFormat="1" ht="168.5" customHeight="1" x14ac:dyDescent="0.2">
      <c r="A50" s="67">
        <v>47</v>
      </c>
      <c r="B50" s="68" t="s">
        <v>214</v>
      </c>
      <c r="C50" s="67" t="s">
        <v>53</v>
      </c>
      <c r="D50" s="69" t="s">
        <v>23</v>
      </c>
      <c r="E50" s="69" t="s">
        <v>432</v>
      </c>
      <c r="F50" s="79">
        <v>4211</v>
      </c>
      <c r="G50" s="79">
        <v>2239</v>
      </c>
      <c r="H50" s="79">
        <v>1813</v>
      </c>
      <c r="I50" s="79">
        <v>2914</v>
      </c>
      <c r="J50" s="73">
        <f t="shared" si="0"/>
        <v>2017.636736382444</v>
      </c>
      <c r="K50" s="74">
        <v>1397</v>
      </c>
      <c r="L50" s="74">
        <v>318</v>
      </c>
      <c r="M50" s="91">
        <f t="shared" si="1"/>
        <v>14909.636736382445</v>
      </c>
      <c r="N50" s="76">
        <v>2130</v>
      </c>
      <c r="O50" s="76">
        <v>4260</v>
      </c>
      <c r="P50" s="10"/>
      <c r="Q50" s="7"/>
      <c r="R50" s="77">
        <f t="shared" si="2"/>
        <v>0</v>
      </c>
      <c r="S50" s="102">
        <f t="shared" si="3"/>
        <v>0</v>
      </c>
      <c r="T50" s="103">
        <f t="shared" si="4"/>
        <v>0</v>
      </c>
      <c r="U50" s="104" t="s">
        <v>166</v>
      </c>
      <c r="V50" s="79">
        <v>2</v>
      </c>
      <c r="W50" s="5"/>
      <c r="X50" s="49"/>
    </row>
    <row r="51" spans="1:24" s="11" customFormat="1" ht="168.5" customHeight="1" x14ac:dyDescent="0.2">
      <c r="A51" s="67">
        <v>48</v>
      </c>
      <c r="B51" s="68" t="s">
        <v>215</v>
      </c>
      <c r="C51" s="67" t="s">
        <v>53</v>
      </c>
      <c r="D51" s="69" t="s">
        <v>23</v>
      </c>
      <c r="E51" s="69" t="s">
        <v>433</v>
      </c>
      <c r="F51" s="79">
        <v>382</v>
      </c>
      <c r="G51" s="79">
        <v>97</v>
      </c>
      <c r="H51" s="79">
        <v>37</v>
      </c>
      <c r="I51" s="79">
        <v>40</v>
      </c>
      <c r="J51" s="73">
        <v>30</v>
      </c>
      <c r="K51" s="74">
        <v>0</v>
      </c>
      <c r="L51" s="74">
        <v>8</v>
      </c>
      <c r="M51" s="91">
        <f t="shared" si="1"/>
        <v>594</v>
      </c>
      <c r="N51" s="76">
        <v>85</v>
      </c>
      <c r="O51" s="76">
        <v>170</v>
      </c>
      <c r="P51" s="10"/>
      <c r="Q51" s="7"/>
      <c r="R51" s="77">
        <f t="shared" si="2"/>
        <v>0</v>
      </c>
      <c r="S51" s="102">
        <f t="shared" si="3"/>
        <v>0</v>
      </c>
      <c r="T51" s="103">
        <f t="shared" si="4"/>
        <v>0</v>
      </c>
      <c r="U51" s="104" t="s">
        <v>166</v>
      </c>
      <c r="V51" s="79">
        <v>2</v>
      </c>
      <c r="W51" s="5"/>
      <c r="X51" s="49"/>
    </row>
    <row r="52" spans="1:24" s="11" customFormat="1" ht="168.5" customHeight="1" x14ac:dyDescent="0.2">
      <c r="A52" s="67">
        <v>49</v>
      </c>
      <c r="B52" s="68" t="s">
        <v>216</v>
      </c>
      <c r="C52" s="67" t="s">
        <v>53</v>
      </c>
      <c r="D52" s="67" t="s">
        <v>17</v>
      </c>
      <c r="E52" s="85" t="s">
        <v>434</v>
      </c>
      <c r="F52" s="79">
        <v>490</v>
      </c>
      <c r="G52" s="79">
        <v>180</v>
      </c>
      <c r="H52" s="79">
        <v>240</v>
      </c>
      <c r="I52" s="79">
        <v>431</v>
      </c>
      <c r="J52" s="73">
        <f t="shared" si="0"/>
        <v>284.65417615064075</v>
      </c>
      <c r="K52" s="74">
        <v>188</v>
      </c>
      <c r="L52" s="74">
        <v>187</v>
      </c>
      <c r="M52" s="91">
        <f t="shared" si="1"/>
        <v>2000.6541761506408</v>
      </c>
      <c r="N52" s="76">
        <v>286</v>
      </c>
      <c r="O52" s="76">
        <v>572</v>
      </c>
      <c r="P52" s="10"/>
      <c r="Q52" s="7"/>
      <c r="R52" s="77">
        <f t="shared" si="2"/>
        <v>0</v>
      </c>
      <c r="S52" s="102">
        <f t="shared" si="3"/>
        <v>0</v>
      </c>
      <c r="T52" s="103">
        <f t="shared" si="4"/>
        <v>0</v>
      </c>
      <c r="U52" s="104" t="s">
        <v>166</v>
      </c>
      <c r="V52" s="79">
        <v>2</v>
      </c>
      <c r="W52" s="5"/>
      <c r="X52" s="49"/>
    </row>
    <row r="53" spans="1:24" s="11" customFormat="1" ht="168.5" customHeight="1" x14ac:dyDescent="0.2">
      <c r="A53" s="67">
        <v>50</v>
      </c>
      <c r="B53" s="68" t="s">
        <v>217</v>
      </c>
      <c r="C53" s="67" t="s">
        <v>53</v>
      </c>
      <c r="D53" s="67" t="s">
        <v>17</v>
      </c>
      <c r="E53" s="85" t="s">
        <v>435</v>
      </c>
      <c r="F53" s="79">
        <v>611</v>
      </c>
      <c r="G53" s="79">
        <v>255</v>
      </c>
      <c r="H53" s="79">
        <v>396</v>
      </c>
      <c r="I53" s="79">
        <v>677</v>
      </c>
      <c r="J53" s="73">
        <f t="shared" si="0"/>
        <v>329.1200388915874</v>
      </c>
      <c r="K53" s="74">
        <v>160</v>
      </c>
      <c r="L53" s="74">
        <v>218</v>
      </c>
      <c r="M53" s="91">
        <f t="shared" si="1"/>
        <v>2646.1200388915872</v>
      </c>
      <c r="N53" s="76">
        <v>378</v>
      </c>
      <c r="O53" s="76">
        <v>756</v>
      </c>
      <c r="P53" s="10"/>
      <c r="Q53" s="7"/>
      <c r="R53" s="77">
        <f t="shared" si="2"/>
        <v>0</v>
      </c>
      <c r="S53" s="102">
        <f t="shared" si="3"/>
        <v>0</v>
      </c>
      <c r="T53" s="103">
        <f t="shared" si="4"/>
        <v>0</v>
      </c>
      <c r="U53" s="104" t="s">
        <v>166</v>
      </c>
      <c r="V53" s="79">
        <v>2</v>
      </c>
      <c r="W53" s="5"/>
      <c r="X53" s="49"/>
    </row>
    <row r="54" spans="1:24" s="11" customFormat="1" ht="168.5" customHeight="1" x14ac:dyDescent="0.2">
      <c r="A54" s="67">
        <v>51</v>
      </c>
      <c r="B54" s="68" t="s">
        <v>218</v>
      </c>
      <c r="C54" s="67" t="s">
        <v>219</v>
      </c>
      <c r="D54" s="67" t="s">
        <v>17</v>
      </c>
      <c r="E54" s="85" t="s">
        <v>436</v>
      </c>
      <c r="F54" s="79">
        <v>392</v>
      </c>
      <c r="G54" s="79">
        <v>147</v>
      </c>
      <c r="H54" s="79">
        <v>103</v>
      </c>
      <c r="I54" s="79">
        <v>71</v>
      </c>
      <c r="J54" s="73">
        <f t="shared" si="0"/>
        <v>75.365774725667094</v>
      </c>
      <c r="K54" s="74">
        <v>80</v>
      </c>
      <c r="L54" s="74">
        <v>18</v>
      </c>
      <c r="M54" s="91">
        <f t="shared" si="1"/>
        <v>886.36577472566705</v>
      </c>
      <c r="N54" s="76">
        <v>127</v>
      </c>
      <c r="O54" s="76">
        <v>254</v>
      </c>
      <c r="P54" s="10"/>
      <c r="Q54" s="7"/>
      <c r="R54" s="77">
        <f t="shared" si="2"/>
        <v>0</v>
      </c>
      <c r="S54" s="102">
        <f t="shared" si="3"/>
        <v>0</v>
      </c>
      <c r="T54" s="103">
        <f t="shared" si="4"/>
        <v>0</v>
      </c>
      <c r="U54" s="104" t="s">
        <v>166</v>
      </c>
      <c r="V54" s="79">
        <v>1</v>
      </c>
      <c r="W54" s="5"/>
      <c r="X54" s="49"/>
    </row>
    <row r="55" spans="1:24" s="11" customFormat="1" ht="168.5" customHeight="1" x14ac:dyDescent="0.2">
      <c r="A55" s="67">
        <v>52</v>
      </c>
      <c r="B55" s="68" t="s">
        <v>220</v>
      </c>
      <c r="C55" s="67" t="s">
        <v>221</v>
      </c>
      <c r="D55" s="67" t="s">
        <v>17</v>
      </c>
      <c r="E55" s="85" t="s">
        <v>437</v>
      </c>
      <c r="F55" s="79">
        <v>326</v>
      </c>
      <c r="G55" s="79">
        <v>75</v>
      </c>
      <c r="H55" s="79">
        <v>89</v>
      </c>
      <c r="I55" s="79">
        <v>154</v>
      </c>
      <c r="J55" s="73">
        <f t="shared" si="0"/>
        <v>156.48003067484362</v>
      </c>
      <c r="K55" s="74">
        <v>159</v>
      </c>
      <c r="L55" s="74">
        <v>70</v>
      </c>
      <c r="M55" s="91">
        <f t="shared" si="1"/>
        <v>1029.4800306748436</v>
      </c>
      <c r="N55" s="76">
        <v>147</v>
      </c>
      <c r="O55" s="76">
        <v>294</v>
      </c>
      <c r="P55" s="10"/>
      <c r="Q55" s="7"/>
      <c r="R55" s="77">
        <f t="shared" si="2"/>
        <v>0</v>
      </c>
      <c r="S55" s="102">
        <f t="shared" si="3"/>
        <v>0</v>
      </c>
      <c r="T55" s="103">
        <f t="shared" si="4"/>
        <v>0</v>
      </c>
      <c r="U55" s="104" t="s">
        <v>166</v>
      </c>
      <c r="V55" s="79">
        <v>1</v>
      </c>
      <c r="W55" s="5"/>
      <c r="X55" s="49"/>
    </row>
    <row r="56" spans="1:24" s="11" customFormat="1" ht="168.5" customHeight="1" x14ac:dyDescent="0.2">
      <c r="A56" s="67">
        <v>53</v>
      </c>
      <c r="B56" s="68" t="s">
        <v>222</v>
      </c>
      <c r="C56" s="67" t="s">
        <v>223</v>
      </c>
      <c r="D56" s="69" t="s">
        <v>23</v>
      </c>
      <c r="E56" s="69" t="s">
        <v>438</v>
      </c>
      <c r="F56" s="79">
        <v>6426</v>
      </c>
      <c r="G56" s="79">
        <v>2281</v>
      </c>
      <c r="H56" s="79">
        <v>1981</v>
      </c>
      <c r="I56" s="79">
        <v>217</v>
      </c>
      <c r="J56" s="73">
        <f t="shared" si="0"/>
        <v>458.79189182024567</v>
      </c>
      <c r="K56" s="74">
        <v>970</v>
      </c>
      <c r="L56" s="74">
        <v>449</v>
      </c>
      <c r="M56" s="91">
        <f t="shared" si="1"/>
        <v>12782.791891820245</v>
      </c>
      <c r="N56" s="76">
        <v>1826</v>
      </c>
      <c r="O56" s="76">
        <v>3652</v>
      </c>
      <c r="P56" s="10"/>
      <c r="Q56" s="7"/>
      <c r="R56" s="77">
        <f t="shared" si="2"/>
        <v>0</v>
      </c>
      <c r="S56" s="102">
        <f t="shared" si="3"/>
        <v>0</v>
      </c>
      <c r="T56" s="103">
        <f t="shared" si="4"/>
        <v>0</v>
      </c>
      <c r="U56" s="104" t="s">
        <v>166</v>
      </c>
      <c r="V56" s="79">
        <v>5</v>
      </c>
      <c r="W56" s="5"/>
      <c r="X56" s="49"/>
    </row>
    <row r="57" spans="1:24" s="11" customFormat="1" ht="168.5" customHeight="1" x14ac:dyDescent="0.2">
      <c r="A57" s="67">
        <v>54</v>
      </c>
      <c r="B57" s="68" t="s">
        <v>224</v>
      </c>
      <c r="C57" s="67" t="s">
        <v>53</v>
      </c>
      <c r="D57" s="69" t="s">
        <v>23</v>
      </c>
      <c r="E57" s="69" t="s">
        <v>439</v>
      </c>
      <c r="F57" s="79">
        <v>4083</v>
      </c>
      <c r="G57" s="79">
        <v>1447</v>
      </c>
      <c r="H57" s="79">
        <v>1500</v>
      </c>
      <c r="I57" s="79">
        <v>1725</v>
      </c>
      <c r="J57" s="73">
        <f t="shared" si="0"/>
        <v>924.98648638777422</v>
      </c>
      <c r="K57" s="74">
        <v>496</v>
      </c>
      <c r="L57" s="74">
        <v>205</v>
      </c>
      <c r="M57" s="91">
        <f t="shared" si="1"/>
        <v>10380.986486387774</v>
      </c>
      <c r="N57" s="76">
        <v>1483</v>
      </c>
      <c r="O57" s="76">
        <v>2966</v>
      </c>
      <c r="P57" s="10"/>
      <c r="Q57" s="7"/>
      <c r="R57" s="77">
        <f t="shared" si="2"/>
        <v>0</v>
      </c>
      <c r="S57" s="102">
        <f t="shared" si="3"/>
        <v>0</v>
      </c>
      <c r="T57" s="103">
        <f t="shared" si="4"/>
        <v>0</v>
      </c>
      <c r="U57" s="104" t="s">
        <v>166</v>
      </c>
      <c r="V57" s="79">
        <v>5</v>
      </c>
      <c r="W57" s="5"/>
      <c r="X57" s="49"/>
    </row>
    <row r="58" spans="1:24" s="11" customFormat="1" ht="168.5" customHeight="1" x14ac:dyDescent="0.2">
      <c r="A58" s="67">
        <v>55</v>
      </c>
      <c r="B58" s="68" t="s">
        <v>225</v>
      </c>
      <c r="C58" s="67" t="s">
        <v>223</v>
      </c>
      <c r="D58" s="69" t="s">
        <v>23</v>
      </c>
      <c r="E58" s="69" t="s">
        <v>440</v>
      </c>
      <c r="F58" s="79">
        <v>196</v>
      </c>
      <c r="G58" s="79">
        <v>45</v>
      </c>
      <c r="H58" s="79">
        <v>93</v>
      </c>
      <c r="I58" s="79">
        <v>119</v>
      </c>
      <c r="J58" s="73">
        <f t="shared" si="0"/>
        <v>85.895285085969647</v>
      </c>
      <c r="K58" s="74">
        <v>62</v>
      </c>
      <c r="L58" s="74">
        <v>53</v>
      </c>
      <c r="M58" s="91">
        <f t="shared" si="1"/>
        <v>653.89528508596959</v>
      </c>
      <c r="N58" s="76">
        <v>93</v>
      </c>
      <c r="O58" s="76">
        <v>186</v>
      </c>
      <c r="P58" s="10"/>
      <c r="Q58" s="7"/>
      <c r="R58" s="77">
        <f t="shared" si="2"/>
        <v>0</v>
      </c>
      <c r="S58" s="102">
        <f t="shared" si="3"/>
        <v>0</v>
      </c>
      <c r="T58" s="103">
        <f t="shared" si="4"/>
        <v>0</v>
      </c>
      <c r="U58" s="104" t="s">
        <v>166</v>
      </c>
      <c r="V58" s="79">
        <v>5</v>
      </c>
      <c r="W58" s="5"/>
      <c r="X58" s="49"/>
    </row>
    <row r="59" spans="1:24" s="11" customFormat="1" ht="168.5" customHeight="1" x14ac:dyDescent="0.2">
      <c r="A59" s="67">
        <v>56</v>
      </c>
      <c r="B59" s="68" t="s">
        <v>226</v>
      </c>
      <c r="C59" s="67" t="s">
        <v>53</v>
      </c>
      <c r="D59" s="67" t="s">
        <v>17</v>
      </c>
      <c r="E59" s="85" t="s">
        <v>441</v>
      </c>
      <c r="F59" s="79">
        <v>198</v>
      </c>
      <c r="G59" s="79">
        <v>74</v>
      </c>
      <c r="H59" s="79">
        <v>67</v>
      </c>
      <c r="I59" s="79">
        <v>57</v>
      </c>
      <c r="J59" s="73">
        <f t="shared" si="0"/>
        <v>50.07993610219566</v>
      </c>
      <c r="K59" s="74">
        <v>44</v>
      </c>
      <c r="L59" s="74">
        <v>0</v>
      </c>
      <c r="M59" s="91">
        <f t="shared" si="1"/>
        <v>490.07993610219569</v>
      </c>
      <c r="N59" s="76">
        <v>70</v>
      </c>
      <c r="O59" s="76">
        <v>140</v>
      </c>
      <c r="P59" s="10"/>
      <c r="Q59" s="7"/>
      <c r="R59" s="77">
        <f t="shared" si="2"/>
        <v>0</v>
      </c>
      <c r="S59" s="102">
        <f t="shared" si="3"/>
        <v>0</v>
      </c>
      <c r="T59" s="103">
        <f t="shared" si="4"/>
        <v>0</v>
      </c>
      <c r="U59" s="104" t="s">
        <v>166</v>
      </c>
      <c r="V59" s="79">
        <v>2</v>
      </c>
      <c r="W59" s="5"/>
      <c r="X59" s="49"/>
    </row>
    <row r="60" spans="1:24" s="11" customFormat="1" ht="168.5" customHeight="1" x14ac:dyDescent="0.2">
      <c r="A60" s="67">
        <v>57</v>
      </c>
      <c r="B60" s="68" t="s">
        <v>227</v>
      </c>
      <c r="C60" s="67" t="s">
        <v>53</v>
      </c>
      <c r="D60" s="67" t="s">
        <v>17</v>
      </c>
      <c r="E60" s="85" t="s">
        <v>442</v>
      </c>
      <c r="F60" s="79">
        <v>180</v>
      </c>
      <c r="G60" s="79">
        <v>76</v>
      </c>
      <c r="H60" s="79">
        <v>55</v>
      </c>
      <c r="I60" s="79">
        <v>58</v>
      </c>
      <c r="J60" s="73">
        <f t="shared" si="0"/>
        <v>34.058772731852805</v>
      </c>
      <c r="K60" s="74">
        <v>20</v>
      </c>
      <c r="L60" s="74">
        <v>0</v>
      </c>
      <c r="M60" s="91">
        <f t="shared" si="1"/>
        <v>423.0587727318528</v>
      </c>
      <c r="N60" s="76">
        <v>60</v>
      </c>
      <c r="O60" s="76">
        <v>120</v>
      </c>
      <c r="P60" s="10"/>
      <c r="Q60" s="7"/>
      <c r="R60" s="77">
        <f t="shared" si="2"/>
        <v>0</v>
      </c>
      <c r="S60" s="102">
        <f t="shared" si="3"/>
        <v>0</v>
      </c>
      <c r="T60" s="103">
        <f t="shared" si="4"/>
        <v>0</v>
      </c>
      <c r="U60" s="104" t="s">
        <v>166</v>
      </c>
      <c r="V60" s="79">
        <v>2</v>
      </c>
      <c r="W60" s="5"/>
      <c r="X60" s="49"/>
    </row>
    <row r="61" spans="1:24" s="11" customFormat="1" ht="168.5" customHeight="1" x14ac:dyDescent="0.2">
      <c r="A61" s="67">
        <v>58</v>
      </c>
      <c r="B61" s="68" t="s">
        <v>228</v>
      </c>
      <c r="C61" s="67" t="s">
        <v>53</v>
      </c>
      <c r="D61" s="67" t="s">
        <v>17</v>
      </c>
      <c r="E61" s="85" t="s">
        <v>443</v>
      </c>
      <c r="F61" s="79">
        <v>286</v>
      </c>
      <c r="G61" s="79">
        <v>112</v>
      </c>
      <c r="H61" s="79">
        <v>108</v>
      </c>
      <c r="I61" s="79">
        <v>68</v>
      </c>
      <c r="J61" s="73">
        <f t="shared" si="0"/>
        <v>26.076809620810593</v>
      </c>
      <c r="K61" s="74">
        <v>10</v>
      </c>
      <c r="L61" s="74">
        <v>0</v>
      </c>
      <c r="M61" s="91">
        <f t="shared" si="1"/>
        <v>610.07680962081054</v>
      </c>
      <c r="N61" s="76">
        <v>87</v>
      </c>
      <c r="O61" s="76">
        <v>174</v>
      </c>
      <c r="P61" s="10"/>
      <c r="Q61" s="7"/>
      <c r="R61" s="77">
        <f t="shared" si="2"/>
        <v>0</v>
      </c>
      <c r="S61" s="102">
        <f t="shared" si="3"/>
        <v>0</v>
      </c>
      <c r="T61" s="103">
        <f t="shared" si="4"/>
        <v>0</v>
      </c>
      <c r="U61" s="104" t="s">
        <v>166</v>
      </c>
      <c r="V61" s="79">
        <v>2</v>
      </c>
      <c r="W61" s="5"/>
      <c r="X61" s="49"/>
    </row>
    <row r="62" spans="1:24" s="11" customFormat="1" ht="168.5" customHeight="1" x14ac:dyDescent="0.2">
      <c r="A62" s="67">
        <v>59</v>
      </c>
      <c r="B62" s="68" t="s">
        <v>229</v>
      </c>
      <c r="C62" s="67" t="s">
        <v>53</v>
      </c>
      <c r="D62" s="67" t="s">
        <v>17</v>
      </c>
      <c r="E62" s="85" t="s">
        <v>444</v>
      </c>
      <c r="F62" s="79">
        <v>1233</v>
      </c>
      <c r="G62" s="79">
        <v>818</v>
      </c>
      <c r="H62" s="79">
        <v>1093</v>
      </c>
      <c r="I62" s="79">
        <v>785</v>
      </c>
      <c r="J62" s="73">
        <f t="shared" si="0"/>
        <v>1203.1375648694541</v>
      </c>
      <c r="K62" s="74">
        <v>1844</v>
      </c>
      <c r="L62" s="74">
        <v>323</v>
      </c>
      <c r="M62" s="91">
        <f t="shared" si="1"/>
        <v>7299.1375648694539</v>
      </c>
      <c r="N62" s="76">
        <v>1043</v>
      </c>
      <c r="O62" s="76">
        <v>2086</v>
      </c>
      <c r="P62" s="10"/>
      <c r="Q62" s="7"/>
      <c r="R62" s="77">
        <f t="shared" si="2"/>
        <v>0</v>
      </c>
      <c r="S62" s="102">
        <f t="shared" si="3"/>
        <v>0</v>
      </c>
      <c r="T62" s="103">
        <f t="shared" si="4"/>
        <v>0</v>
      </c>
      <c r="U62" s="104" t="s">
        <v>166</v>
      </c>
      <c r="V62" s="79">
        <v>2</v>
      </c>
      <c r="W62" s="5"/>
      <c r="X62" s="49"/>
    </row>
    <row r="63" spans="1:24" s="11" customFormat="1" ht="168.5" customHeight="1" x14ac:dyDescent="0.2">
      <c r="A63" s="67">
        <v>60</v>
      </c>
      <c r="B63" s="68" t="s">
        <v>230</v>
      </c>
      <c r="C63" s="67" t="s">
        <v>231</v>
      </c>
      <c r="D63" s="67" t="s">
        <v>17</v>
      </c>
      <c r="E63" s="85" t="s">
        <v>445</v>
      </c>
      <c r="F63" s="79">
        <v>107</v>
      </c>
      <c r="G63" s="79">
        <v>35</v>
      </c>
      <c r="H63" s="79">
        <v>64</v>
      </c>
      <c r="I63" s="79">
        <v>108</v>
      </c>
      <c r="J63" s="73">
        <f t="shared" si="0"/>
        <v>101.82337649086284</v>
      </c>
      <c r="K63" s="74">
        <v>96</v>
      </c>
      <c r="L63" s="74">
        <v>73</v>
      </c>
      <c r="M63" s="91">
        <f t="shared" si="1"/>
        <v>584.82337649086287</v>
      </c>
      <c r="N63" s="76">
        <v>84</v>
      </c>
      <c r="O63" s="76">
        <v>168</v>
      </c>
      <c r="P63" s="10"/>
      <c r="Q63" s="7"/>
      <c r="R63" s="77">
        <f t="shared" si="2"/>
        <v>0</v>
      </c>
      <c r="S63" s="102">
        <f t="shared" si="3"/>
        <v>0</v>
      </c>
      <c r="T63" s="103">
        <f t="shared" si="4"/>
        <v>0</v>
      </c>
      <c r="U63" s="104" t="s">
        <v>166</v>
      </c>
      <c r="V63" s="79">
        <v>1</v>
      </c>
      <c r="W63" s="5"/>
      <c r="X63" s="49"/>
    </row>
    <row r="64" spans="1:24" s="11" customFormat="1" ht="168.5" customHeight="1" x14ac:dyDescent="0.2">
      <c r="A64" s="67">
        <v>61</v>
      </c>
      <c r="B64" s="68" t="s">
        <v>232</v>
      </c>
      <c r="C64" s="67" t="s">
        <v>53</v>
      </c>
      <c r="D64" s="67" t="s">
        <v>17</v>
      </c>
      <c r="E64" s="85" t="s">
        <v>446</v>
      </c>
      <c r="F64" s="79">
        <v>73</v>
      </c>
      <c r="G64" s="79">
        <v>28</v>
      </c>
      <c r="H64" s="79">
        <v>38</v>
      </c>
      <c r="I64" s="79">
        <v>27</v>
      </c>
      <c r="J64" s="73">
        <f t="shared" si="0"/>
        <v>48.466483264210538</v>
      </c>
      <c r="K64" s="74">
        <v>87</v>
      </c>
      <c r="L64" s="74">
        <v>18</v>
      </c>
      <c r="M64" s="91">
        <f t="shared" si="1"/>
        <v>319.46648326421052</v>
      </c>
      <c r="N64" s="76">
        <v>46</v>
      </c>
      <c r="O64" s="76">
        <v>92</v>
      </c>
      <c r="P64" s="10"/>
      <c r="Q64" s="7"/>
      <c r="R64" s="77">
        <f t="shared" si="2"/>
        <v>0</v>
      </c>
      <c r="S64" s="102">
        <f t="shared" si="3"/>
        <v>0</v>
      </c>
      <c r="T64" s="103">
        <f t="shared" si="4"/>
        <v>0</v>
      </c>
      <c r="U64" s="104" t="s">
        <v>166</v>
      </c>
      <c r="V64" s="79">
        <v>2</v>
      </c>
      <c r="W64" s="5"/>
      <c r="X64" s="49"/>
    </row>
    <row r="65" spans="1:24" s="11" customFormat="1" ht="168.5" customHeight="1" x14ac:dyDescent="0.2">
      <c r="A65" s="67">
        <v>62</v>
      </c>
      <c r="B65" s="68" t="s">
        <v>233</v>
      </c>
      <c r="C65" s="67" t="s">
        <v>53</v>
      </c>
      <c r="D65" s="67" t="s">
        <v>17</v>
      </c>
      <c r="E65" s="85" t="s">
        <v>446</v>
      </c>
      <c r="F65" s="79">
        <v>12</v>
      </c>
      <c r="G65" s="79">
        <v>6</v>
      </c>
      <c r="H65" s="79">
        <v>1</v>
      </c>
      <c r="I65" s="79">
        <v>2</v>
      </c>
      <c r="J65" s="73">
        <f t="shared" si="0"/>
        <v>5.4772255750516612</v>
      </c>
      <c r="K65" s="74">
        <v>15</v>
      </c>
      <c r="L65" s="74">
        <v>15</v>
      </c>
      <c r="M65" s="91">
        <f t="shared" si="1"/>
        <v>56.477225575051662</v>
      </c>
      <c r="N65" s="76">
        <v>8</v>
      </c>
      <c r="O65" s="76">
        <v>16</v>
      </c>
      <c r="P65" s="10"/>
      <c r="Q65" s="7"/>
      <c r="R65" s="77">
        <f t="shared" si="2"/>
        <v>0</v>
      </c>
      <c r="S65" s="102">
        <f t="shared" si="3"/>
        <v>0</v>
      </c>
      <c r="T65" s="103">
        <f t="shared" si="4"/>
        <v>0</v>
      </c>
      <c r="U65" s="104" t="s">
        <v>166</v>
      </c>
      <c r="V65" s="79">
        <v>2</v>
      </c>
      <c r="W65" s="5"/>
      <c r="X65" s="49"/>
    </row>
    <row r="66" spans="1:24" s="11" customFormat="1" ht="168.5" customHeight="1" x14ac:dyDescent="0.2">
      <c r="A66" s="67">
        <v>63</v>
      </c>
      <c r="B66" s="68" t="s">
        <v>234</v>
      </c>
      <c r="C66" s="67" t="s">
        <v>53</v>
      </c>
      <c r="D66" s="67" t="s">
        <v>17</v>
      </c>
      <c r="E66" s="85" t="s">
        <v>447</v>
      </c>
      <c r="F66" s="79">
        <v>2</v>
      </c>
      <c r="G66" s="79">
        <v>2</v>
      </c>
      <c r="H66" s="79">
        <v>0</v>
      </c>
      <c r="I66" s="79">
        <v>3</v>
      </c>
      <c r="J66" s="73">
        <f t="shared" ref="J66:J84" si="5">+GEOMEAN(I66,K66)</f>
        <v>2.4494897427831779</v>
      </c>
      <c r="K66" s="74">
        <v>2</v>
      </c>
      <c r="L66" s="74">
        <v>0</v>
      </c>
      <c r="M66" s="91">
        <f t="shared" ref="M66:M86" si="6">SUM(F66:L66)</f>
        <v>11.449489742783179</v>
      </c>
      <c r="N66" s="76">
        <v>2</v>
      </c>
      <c r="O66" s="76">
        <v>4</v>
      </c>
      <c r="P66" s="10"/>
      <c r="Q66" s="7"/>
      <c r="R66" s="77">
        <f t="shared" si="2"/>
        <v>0</v>
      </c>
      <c r="S66" s="102">
        <f t="shared" si="3"/>
        <v>0</v>
      </c>
      <c r="T66" s="103">
        <f t="shared" si="4"/>
        <v>0</v>
      </c>
      <c r="U66" s="104" t="s">
        <v>166</v>
      </c>
      <c r="V66" s="79">
        <v>2</v>
      </c>
      <c r="W66" s="5"/>
      <c r="X66" s="49"/>
    </row>
    <row r="67" spans="1:24" s="11" customFormat="1" ht="168.5" customHeight="1" x14ac:dyDescent="0.2">
      <c r="A67" s="67">
        <v>64</v>
      </c>
      <c r="B67" s="68" t="s">
        <v>235</v>
      </c>
      <c r="C67" s="67" t="s">
        <v>53</v>
      </c>
      <c r="D67" s="67" t="s">
        <v>17</v>
      </c>
      <c r="E67" s="85" t="s">
        <v>448</v>
      </c>
      <c r="F67" s="79">
        <v>36</v>
      </c>
      <c r="G67" s="79">
        <v>9</v>
      </c>
      <c r="H67" s="79">
        <v>13</v>
      </c>
      <c r="I67" s="79">
        <v>6</v>
      </c>
      <c r="J67" s="73">
        <f t="shared" si="5"/>
        <v>10.099504938362077</v>
      </c>
      <c r="K67" s="74">
        <v>17</v>
      </c>
      <c r="L67" s="74">
        <v>1</v>
      </c>
      <c r="M67" s="91">
        <f t="shared" si="6"/>
        <v>92.099504938362074</v>
      </c>
      <c r="N67" s="76">
        <v>13</v>
      </c>
      <c r="O67" s="76">
        <v>26</v>
      </c>
      <c r="P67" s="10"/>
      <c r="Q67" s="7"/>
      <c r="R67" s="77">
        <f t="shared" si="2"/>
        <v>0</v>
      </c>
      <c r="S67" s="102">
        <f t="shared" si="3"/>
        <v>0</v>
      </c>
      <c r="T67" s="103">
        <f t="shared" si="4"/>
        <v>0</v>
      </c>
      <c r="U67" s="104" t="s">
        <v>166</v>
      </c>
      <c r="V67" s="79">
        <v>2</v>
      </c>
      <c r="W67" s="5"/>
      <c r="X67" s="49"/>
    </row>
    <row r="68" spans="1:24" s="11" customFormat="1" ht="168.5" customHeight="1" x14ac:dyDescent="0.2">
      <c r="A68" s="67">
        <v>65</v>
      </c>
      <c r="B68" s="68" t="s">
        <v>236</v>
      </c>
      <c r="C68" s="67" t="s">
        <v>53</v>
      </c>
      <c r="D68" s="67" t="s">
        <v>17</v>
      </c>
      <c r="E68" s="85" t="s">
        <v>449</v>
      </c>
      <c r="F68" s="79">
        <v>90</v>
      </c>
      <c r="G68" s="79">
        <v>18</v>
      </c>
      <c r="H68" s="79">
        <v>13</v>
      </c>
      <c r="I68" s="79">
        <v>28</v>
      </c>
      <c r="J68" s="73">
        <f t="shared" si="5"/>
        <v>18.330302779823359</v>
      </c>
      <c r="K68" s="74">
        <v>12</v>
      </c>
      <c r="L68" s="74">
        <v>2</v>
      </c>
      <c r="M68" s="91">
        <f t="shared" si="6"/>
        <v>181.33030277982337</v>
      </c>
      <c r="N68" s="76">
        <v>26</v>
      </c>
      <c r="O68" s="76">
        <v>52</v>
      </c>
      <c r="P68" s="10"/>
      <c r="Q68" s="7"/>
      <c r="R68" s="77">
        <f t="shared" si="2"/>
        <v>0</v>
      </c>
      <c r="S68" s="102">
        <f t="shared" si="3"/>
        <v>0</v>
      </c>
      <c r="T68" s="103">
        <f t="shared" si="4"/>
        <v>0</v>
      </c>
      <c r="U68" s="104" t="s">
        <v>166</v>
      </c>
      <c r="V68" s="79">
        <v>2</v>
      </c>
      <c r="W68" s="5"/>
      <c r="X68" s="49"/>
    </row>
    <row r="69" spans="1:24" s="11" customFormat="1" ht="168.5" customHeight="1" x14ac:dyDescent="0.2">
      <c r="A69" s="67">
        <v>66</v>
      </c>
      <c r="B69" s="68" t="s">
        <v>640</v>
      </c>
      <c r="C69" s="67" t="s">
        <v>53</v>
      </c>
      <c r="D69" s="67" t="s">
        <v>17</v>
      </c>
      <c r="E69" s="85" t="s">
        <v>450</v>
      </c>
      <c r="F69" s="79">
        <v>10</v>
      </c>
      <c r="G69" s="79">
        <v>1</v>
      </c>
      <c r="H69" s="79">
        <v>4</v>
      </c>
      <c r="I69" s="79">
        <v>0</v>
      </c>
      <c r="J69" s="73">
        <v>4</v>
      </c>
      <c r="K69" s="74">
        <v>8</v>
      </c>
      <c r="L69" s="74">
        <v>6</v>
      </c>
      <c r="M69" s="91">
        <f t="shared" si="6"/>
        <v>33</v>
      </c>
      <c r="N69" s="76">
        <v>5</v>
      </c>
      <c r="O69" s="76">
        <v>10</v>
      </c>
      <c r="P69" s="10"/>
      <c r="Q69" s="7"/>
      <c r="R69" s="77">
        <f t="shared" si="2"/>
        <v>0</v>
      </c>
      <c r="S69" s="102">
        <f t="shared" si="3"/>
        <v>0</v>
      </c>
      <c r="T69" s="103">
        <f t="shared" si="4"/>
        <v>0</v>
      </c>
      <c r="U69" s="104" t="s">
        <v>166</v>
      </c>
      <c r="V69" s="79">
        <v>2</v>
      </c>
      <c r="W69" s="5"/>
      <c r="X69" s="49"/>
    </row>
    <row r="70" spans="1:24" s="11" customFormat="1" ht="168.5" customHeight="1" x14ac:dyDescent="0.2">
      <c r="A70" s="67">
        <v>67</v>
      </c>
      <c r="B70" s="68" t="s">
        <v>237</v>
      </c>
      <c r="C70" s="67" t="s">
        <v>53</v>
      </c>
      <c r="D70" s="67" t="s">
        <v>17</v>
      </c>
      <c r="E70" s="85" t="s">
        <v>451</v>
      </c>
      <c r="F70" s="79">
        <v>232</v>
      </c>
      <c r="G70" s="79">
        <v>36</v>
      </c>
      <c r="H70" s="79">
        <v>31</v>
      </c>
      <c r="I70" s="79">
        <v>106</v>
      </c>
      <c r="J70" s="73">
        <f t="shared" si="5"/>
        <v>60.033324079214538</v>
      </c>
      <c r="K70" s="74">
        <v>34</v>
      </c>
      <c r="L70" s="74">
        <v>4</v>
      </c>
      <c r="M70" s="91">
        <f t="shared" si="6"/>
        <v>503.03332407921454</v>
      </c>
      <c r="N70" s="76">
        <v>72</v>
      </c>
      <c r="O70" s="76">
        <v>144</v>
      </c>
      <c r="P70" s="10"/>
      <c r="Q70" s="7"/>
      <c r="R70" s="77">
        <f t="shared" ref="R70:R86" si="7">+P70</f>
        <v>0</v>
      </c>
      <c r="S70" s="102">
        <f t="shared" ref="S70:S86" si="8">+R70*Q70</f>
        <v>0</v>
      </c>
      <c r="T70" s="103">
        <f t="shared" ref="T70:T86" si="9">+R70+S70</f>
        <v>0</v>
      </c>
      <c r="U70" s="104" t="s">
        <v>166</v>
      </c>
      <c r="V70" s="79">
        <v>2</v>
      </c>
      <c r="W70" s="5"/>
      <c r="X70" s="49"/>
    </row>
    <row r="71" spans="1:24" s="11" customFormat="1" ht="168.5" customHeight="1" x14ac:dyDescent="0.2">
      <c r="A71" s="67">
        <v>68</v>
      </c>
      <c r="B71" s="68" t="s">
        <v>238</v>
      </c>
      <c r="C71" s="67" t="s">
        <v>53</v>
      </c>
      <c r="D71" s="67" t="s">
        <v>17</v>
      </c>
      <c r="E71" s="85" t="s">
        <v>452</v>
      </c>
      <c r="F71" s="79">
        <v>1429</v>
      </c>
      <c r="G71" s="79">
        <v>517</v>
      </c>
      <c r="H71" s="79">
        <v>675</v>
      </c>
      <c r="I71" s="79">
        <v>1625</v>
      </c>
      <c r="J71" s="73">
        <f t="shared" si="5"/>
        <v>904.98618773990142</v>
      </c>
      <c r="K71" s="74">
        <v>504</v>
      </c>
      <c r="L71" s="74">
        <v>399</v>
      </c>
      <c r="M71" s="91">
        <f t="shared" si="6"/>
        <v>6053.9861877399017</v>
      </c>
      <c r="N71" s="76">
        <v>865</v>
      </c>
      <c r="O71" s="76">
        <v>1730</v>
      </c>
      <c r="P71" s="10"/>
      <c r="Q71" s="7"/>
      <c r="R71" s="77">
        <f t="shared" si="7"/>
        <v>0</v>
      </c>
      <c r="S71" s="102">
        <f t="shared" si="8"/>
        <v>0</v>
      </c>
      <c r="T71" s="103">
        <f t="shared" si="9"/>
        <v>0</v>
      </c>
      <c r="U71" s="104" t="s">
        <v>166</v>
      </c>
      <c r="V71" s="79">
        <v>2</v>
      </c>
      <c r="W71" s="5"/>
      <c r="X71" s="49"/>
    </row>
    <row r="72" spans="1:24" s="11" customFormat="1" ht="168.5" customHeight="1" x14ac:dyDescent="0.2">
      <c r="A72" s="67">
        <v>69</v>
      </c>
      <c r="B72" s="68" t="s">
        <v>239</v>
      </c>
      <c r="C72" s="67" t="s">
        <v>53</v>
      </c>
      <c r="D72" s="67" t="s">
        <v>17</v>
      </c>
      <c r="E72" s="85" t="s">
        <v>453</v>
      </c>
      <c r="F72" s="79">
        <v>14</v>
      </c>
      <c r="G72" s="79">
        <v>5</v>
      </c>
      <c r="H72" s="79">
        <v>9</v>
      </c>
      <c r="I72" s="79">
        <v>5</v>
      </c>
      <c r="J72" s="73">
        <v>5</v>
      </c>
      <c r="K72" s="74">
        <v>0</v>
      </c>
      <c r="L72" s="74">
        <v>0</v>
      </c>
      <c r="M72" s="91">
        <f t="shared" si="6"/>
        <v>38</v>
      </c>
      <c r="N72" s="76">
        <v>5</v>
      </c>
      <c r="O72" s="76">
        <v>10</v>
      </c>
      <c r="P72" s="10"/>
      <c r="Q72" s="7"/>
      <c r="R72" s="77">
        <f t="shared" si="7"/>
        <v>0</v>
      </c>
      <c r="S72" s="102">
        <f t="shared" si="8"/>
        <v>0</v>
      </c>
      <c r="T72" s="103">
        <f t="shared" si="9"/>
        <v>0</v>
      </c>
      <c r="U72" s="104" t="s">
        <v>166</v>
      </c>
      <c r="V72" s="79">
        <v>2</v>
      </c>
      <c r="W72" s="5"/>
      <c r="X72" s="49"/>
    </row>
    <row r="73" spans="1:24" s="11" customFormat="1" ht="168.5" customHeight="1" x14ac:dyDescent="0.2">
      <c r="A73" s="67">
        <v>70</v>
      </c>
      <c r="B73" s="68" t="s">
        <v>240</v>
      </c>
      <c r="C73" s="67" t="s">
        <v>241</v>
      </c>
      <c r="D73" s="67" t="s">
        <v>17</v>
      </c>
      <c r="E73" s="85" t="s">
        <v>454</v>
      </c>
      <c r="F73" s="79">
        <v>16</v>
      </c>
      <c r="G73" s="79">
        <v>9</v>
      </c>
      <c r="H73" s="79">
        <v>7</v>
      </c>
      <c r="I73" s="79">
        <v>12</v>
      </c>
      <c r="J73" s="73">
        <f t="shared" si="5"/>
        <v>7.745966692414834</v>
      </c>
      <c r="K73" s="74">
        <v>5</v>
      </c>
      <c r="L73" s="74">
        <v>0</v>
      </c>
      <c r="M73" s="91">
        <f t="shared" si="6"/>
        <v>56.745966692414832</v>
      </c>
      <c r="N73" s="76">
        <v>8</v>
      </c>
      <c r="O73" s="76">
        <v>16</v>
      </c>
      <c r="P73" s="10"/>
      <c r="Q73" s="7"/>
      <c r="R73" s="77">
        <f t="shared" si="7"/>
        <v>0</v>
      </c>
      <c r="S73" s="102">
        <f t="shared" si="8"/>
        <v>0</v>
      </c>
      <c r="T73" s="103">
        <f t="shared" si="9"/>
        <v>0</v>
      </c>
      <c r="U73" s="104" t="s">
        <v>166</v>
      </c>
      <c r="V73" s="79">
        <v>2</v>
      </c>
      <c r="W73" s="5"/>
      <c r="X73" s="49"/>
    </row>
    <row r="74" spans="1:24" s="11" customFormat="1" ht="168.5" customHeight="1" x14ac:dyDescent="0.2">
      <c r="A74" s="67">
        <v>71</v>
      </c>
      <c r="B74" s="68" t="s">
        <v>242</v>
      </c>
      <c r="C74" s="67" t="s">
        <v>53</v>
      </c>
      <c r="D74" s="67" t="s">
        <v>17</v>
      </c>
      <c r="E74" s="85" t="s">
        <v>455</v>
      </c>
      <c r="F74" s="79">
        <v>504</v>
      </c>
      <c r="G74" s="79">
        <v>81</v>
      </c>
      <c r="H74" s="79">
        <v>30</v>
      </c>
      <c r="I74" s="79">
        <v>48</v>
      </c>
      <c r="J74" s="73">
        <f t="shared" si="5"/>
        <v>64.621977685614041</v>
      </c>
      <c r="K74" s="74">
        <v>87</v>
      </c>
      <c r="L74" s="74">
        <v>9</v>
      </c>
      <c r="M74" s="91">
        <f t="shared" si="6"/>
        <v>823.62197768561407</v>
      </c>
      <c r="N74" s="76">
        <v>118</v>
      </c>
      <c r="O74" s="76">
        <v>236</v>
      </c>
      <c r="P74" s="10"/>
      <c r="Q74" s="7"/>
      <c r="R74" s="77">
        <f t="shared" si="7"/>
        <v>0</v>
      </c>
      <c r="S74" s="102">
        <f t="shared" si="8"/>
        <v>0</v>
      </c>
      <c r="T74" s="103">
        <f t="shared" si="9"/>
        <v>0</v>
      </c>
      <c r="U74" s="104" t="s">
        <v>166</v>
      </c>
      <c r="V74" s="79">
        <v>2</v>
      </c>
      <c r="W74" s="5"/>
      <c r="X74" s="49"/>
    </row>
    <row r="75" spans="1:24" s="11" customFormat="1" ht="168.5" customHeight="1" x14ac:dyDescent="0.2">
      <c r="A75" s="67">
        <v>72</v>
      </c>
      <c r="B75" s="68" t="s">
        <v>243</v>
      </c>
      <c r="C75" s="67" t="s">
        <v>53</v>
      </c>
      <c r="D75" s="67" t="s">
        <v>17</v>
      </c>
      <c r="E75" s="85" t="s">
        <v>456</v>
      </c>
      <c r="F75" s="79">
        <v>67</v>
      </c>
      <c r="G75" s="79">
        <v>5</v>
      </c>
      <c r="H75" s="79">
        <v>0</v>
      </c>
      <c r="I75" s="79">
        <v>36</v>
      </c>
      <c r="J75" s="73">
        <f t="shared" si="5"/>
        <v>25.45584412271571</v>
      </c>
      <c r="K75" s="74">
        <v>18</v>
      </c>
      <c r="L75" s="74">
        <v>6</v>
      </c>
      <c r="M75" s="91">
        <f t="shared" si="6"/>
        <v>157.45584412271572</v>
      </c>
      <c r="N75" s="76">
        <v>22</v>
      </c>
      <c r="O75" s="76">
        <v>44</v>
      </c>
      <c r="P75" s="10"/>
      <c r="Q75" s="7"/>
      <c r="R75" s="77">
        <f t="shared" si="7"/>
        <v>0</v>
      </c>
      <c r="S75" s="102">
        <f t="shared" si="8"/>
        <v>0</v>
      </c>
      <c r="T75" s="103">
        <f t="shared" si="9"/>
        <v>0</v>
      </c>
      <c r="U75" s="104" t="s">
        <v>166</v>
      </c>
      <c r="V75" s="79">
        <v>2</v>
      </c>
      <c r="W75" s="5"/>
      <c r="X75" s="49"/>
    </row>
    <row r="76" spans="1:24" s="11" customFormat="1" ht="168.5" customHeight="1" x14ac:dyDescent="0.2">
      <c r="A76" s="67">
        <v>73</v>
      </c>
      <c r="B76" s="68" t="s">
        <v>244</v>
      </c>
      <c r="C76" s="67" t="s">
        <v>53</v>
      </c>
      <c r="D76" s="67" t="s">
        <v>17</v>
      </c>
      <c r="E76" s="85" t="s">
        <v>457</v>
      </c>
      <c r="F76" s="79">
        <v>10</v>
      </c>
      <c r="G76" s="79">
        <v>5</v>
      </c>
      <c r="H76" s="79">
        <v>3</v>
      </c>
      <c r="I76" s="79">
        <v>2</v>
      </c>
      <c r="J76" s="73">
        <f t="shared" si="5"/>
        <v>2</v>
      </c>
      <c r="K76" s="74">
        <v>2</v>
      </c>
      <c r="L76" s="74">
        <v>9</v>
      </c>
      <c r="M76" s="91">
        <f t="shared" si="6"/>
        <v>33</v>
      </c>
      <c r="N76" s="76">
        <v>5</v>
      </c>
      <c r="O76" s="76">
        <v>10</v>
      </c>
      <c r="P76" s="10"/>
      <c r="Q76" s="7"/>
      <c r="R76" s="77">
        <f t="shared" si="7"/>
        <v>0</v>
      </c>
      <c r="S76" s="102">
        <f t="shared" si="8"/>
        <v>0</v>
      </c>
      <c r="T76" s="103">
        <f t="shared" si="9"/>
        <v>0</v>
      </c>
      <c r="U76" s="104" t="s">
        <v>166</v>
      </c>
      <c r="V76" s="79">
        <v>2</v>
      </c>
      <c r="W76" s="5"/>
      <c r="X76" s="49"/>
    </row>
    <row r="77" spans="1:24" s="11" customFormat="1" ht="168.5" customHeight="1" x14ac:dyDescent="0.2">
      <c r="A77" s="67">
        <v>74</v>
      </c>
      <c r="B77" s="68" t="s">
        <v>245</v>
      </c>
      <c r="C77" s="67" t="s">
        <v>53</v>
      </c>
      <c r="D77" s="67" t="s">
        <v>17</v>
      </c>
      <c r="E77" s="85" t="s">
        <v>457</v>
      </c>
      <c r="F77" s="79">
        <v>2</v>
      </c>
      <c r="G77" s="79">
        <v>3</v>
      </c>
      <c r="H77" s="79">
        <v>1</v>
      </c>
      <c r="I77" s="79">
        <v>0</v>
      </c>
      <c r="J77" s="73">
        <v>5</v>
      </c>
      <c r="K77" s="74">
        <v>9</v>
      </c>
      <c r="L77" s="74">
        <v>1</v>
      </c>
      <c r="M77" s="91">
        <f t="shared" si="6"/>
        <v>21</v>
      </c>
      <c r="N77" s="76">
        <v>3</v>
      </c>
      <c r="O77" s="76">
        <v>6</v>
      </c>
      <c r="P77" s="10"/>
      <c r="Q77" s="7"/>
      <c r="R77" s="77">
        <f t="shared" si="7"/>
        <v>0</v>
      </c>
      <c r="S77" s="102">
        <f t="shared" si="8"/>
        <v>0</v>
      </c>
      <c r="T77" s="103">
        <f t="shared" si="9"/>
        <v>0</v>
      </c>
      <c r="U77" s="104" t="s">
        <v>166</v>
      </c>
      <c r="V77" s="79">
        <v>2</v>
      </c>
      <c r="W77" s="5"/>
      <c r="X77" s="49"/>
    </row>
    <row r="78" spans="1:24" s="11" customFormat="1" ht="168.5" customHeight="1" x14ac:dyDescent="0.2">
      <c r="A78" s="67">
        <v>75</v>
      </c>
      <c r="B78" s="68" t="s">
        <v>246</v>
      </c>
      <c r="C78" s="67" t="s">
        <v>247</v>
      </c>
      <c r="D78" s="67" t="s">
        <v>17</v>
      </c>
      <c r="E78" s="85" t="s">
        <v>458</v>
      </c>
      <c r="F78" s="79">
        <v>369</v>
      </c>
      <c r="G78" s="79">
        <v>147</v>
      </c>
      <c r="H78" s="79">
        <v>40</v>
      </c>
      <c r="I78" s="79">
        <v>64</v>
      </c>
      <c r="J78" s="73">
        <f t="shared" si="5"/>
        <v>55.425625842204077</v>
      </c>
      <c r="K78" s="74">
        <v>48</v>
      </c>
      <c r="L78" s="74">
        <v>3</v>
      </c>
      <c r="M78" s="91">
        <f t="shared" si="6"/>
        <v>726.42562584220411</v>
      </c>
      <c r="N78" s="76">
        <v>104</v>
      </c>
      <c r="O78" s="76">
        <v>208</v>
      </c>
      <c r="P78" s="10"/>
      <c r="Q78" s="7"/>
      <c r="R78" s="77">
        <f t="shared" si="7"/>
        <v>0</v>
      </c>
      <c r="S78" s="102">
        <f t="shared" si="8"/>
        <v>0</v>
      </c>
      <c r="T78" s="103">
        <f t="shared" si="9"/>
        <v>0</v>
      </c>
      <c r="U78" s="104" t="s">
        <v>166</v>
      </c>
      <c r="V78" s="79">
        <v>2</v>
      </c>
      <c r="W78" s="5"/>
      <c r="X78" s="49"/>
    </row>
    <row r="79" spans="1:24" s="11" customFormat="1" ht="168.5" customHeight="1" x14ac:dyDescent="0.2">
      <c r="A79" s="67">
        <v>76</v>
      </c>
      <c r="B79" s="68" t="s">
        <v>248</v>
      </c>
      <c r="C79" s="67" t="s">
        <v>53</v>
      </c>
      <c r="D79" s="67" t="s">
        <v>17</v>
      </c>
      <c r="E79" s="85" t="s">
        <v>459</v>
      </c>
      <c r="F79" s="79">
        <v>1</v>
      </c>
      <c r="G79" s="79">
        <v>0</v>
      </c>
      <c r="H79" s="79">
        <v>0</v>
      </c>
      <c r="I79" s="79">
        <v>2</v>
      </c>
      <c r="J79" s="73">
        <v>2</v>
      </c>
      <c r="K79" s="74">
        <v>0</v>
      </c>
      <c r="L79" s="74">
        <v>0</v>
      </c>
      <c r="M79" s="91">
        <f t="shared" si="6"/>
        <v>5</v>
      </c>
      <c r="N79" s="76">
        <v>1</v>
      </c>
      <c r="O79" s="76">
        <v>2</v>
      </c>
      <c r="P79" s="10"/>
      <c r="Q79" s="7"/>
      <c r="R79" s="77">
        <f t="shared" si="7"/>
        <v>0</v>
      </c>
      <c r="S79" s="102">
        <f t="shared" si="8"/>
        <v>0</v>
      </c>
      <c r="T79" s="103">
        <f t="shared" si="9"/>
        <v>0</v>
      </c>
      <c r="U79" s="104" t="s">
        <v>166</v>
      </c>
      <c r="V79" s="79">
        <v>2</v>
      </c>
      <c r="W79" s="5"/>
      <c r="X79" s="49"/>
    </row>
    <row r="80" spans="1:24" s="11" customFormat="1" ht="168.5" customHeight="1" x14ac:dyDescent="0.2">
      <c r="A80" s="67">
        <v>77</v>
      </c>
      <c r="B80" s="68" t="s">
        <v>249</v>
      </c>
      <c r="C80" s="67" t="s">
        <v>53</v>
      </c>
      <c r="D80" s="69" t="s">
        <v>23</v>
      </c>
      <c r="E80" s="69" t="s">
        <v>460</v>
      </c>
      <c r="F80" s="79">
        <v>2</v>
      </c>
      <c r="G80" s="79">
        <v>0</v>
      </c>
      <c r="H80" s="79">
        <v>1</v>
      </c>
      <c r="I80" s="79">
        <v>2</v>
      </c>
      <c r="J80" s="73">
        <v>2</v>
      </c>
      <c r="K80" s="74">
        <v>0</v>
      </c>
      <c r="L80" s="74">
        <v>0</v>
      </c>
      <c r="M80" s="91">
        <f t="shared" si="6"/>
        <v>7</v>
      </c>
      <c r="N80" s="76">
        <v>1</v>
      </c>
      <c r="O80" s="76">
        <v>2</v>
      </c>
      <c r="P80" s="10"/>
      <c r="Q80" s="7"/>
      <c r="R80" s="77">
        <f t="shared" si="7"/>
        <v>0</v>
      </c>
      <c r="S80" s="102">
        <f t="shared" si="8"/>
        <v>0</v>
      </c>
      <c r="T80" s="103">
        <f t="shared" si="9"/>
        <v>0</v>
      </c>
      <c r="U80" s="104" t="s">
        <v>166</v>
      </c>
      <c r="V80" s="79">
        <v>2</v>
      </c>
      <c r="W80" s="5"/>
      <c r="X80" s="49"/>
    </row>
    <row r="81" spans="1:24" s="11" customFormat="1" ht="168.5" customHeight="1" x14ac:dyDescent="0.2">
      <c r="A81" s="67">
        <v>78</v>
      </c>
      <c r="B81" s="68" t="s">
        <v>250</v>
      </c>
      <c r="C81" s="67" t="s">
        <v>53</v>
      </c>
      <c r="D81" s="67" t="s">
        <v>17</v>
      </c>
      <c r="E81" s="85" t="s">
        <v>461</v>
      </c>
      <c r="F81" s="79">
        <v>13</v>
      </c>
      <c r="G81" s="79">
        <v>0</v>
      </c>
      <c r="H81" s="79">
        <v>0</v>
      </c>
      <c r="I81" s="79">
        <v>2</v>
      </c>
      <c r="J81" s="73">
        <f t="shared" si="5"/>
        <v>2</v>
      </c>
      <c r="K81" s="74">
        <v>2</v>
      </c>
      <c r="L81" s="74">
        <v>0</v>
      </c>
      <c r="M81" s="91">
        <f t="shared" si="6"/>
        <v>19</v>
      </c>
      <c r="N81" s="76">
        <v>3</v>
      </c>
      <c r="O81" s="76">
        <v>6</v>
      </c>
      <c r="P81" s="10"/>
      <c r="Q81" s="7"/>
      <c r="R81" s="77">
        <f t="shared" si="7"/>
        <v>0</v>
      </c>
      <c r="S81" s="102">
        <f t="shared" si="8"/>
        <v>0</v>
      </c>
      <c r="T81" s="103">
        <f t="shared" si="9"/>
        <v>0</v>
      </c>
      <c r="U81" s="104" t="s">
        <v>166</v>
      </c>
      <c r="V81" s="79">
        <v>2</v>
      </c>
      <c r="W81" s="5"/>
      <c r="X81" s="49"/>
    </row>
    <row r="82" spans="1:24" s="11" customFormat="1" ht="168.5" customHeight="1" x14ac:dyDescent="0.2">
      <c r="A82" s="67">
        <v>79</v>
      </c>
      <c r="B82" s="68" t="s">
        <v>251</v>
      </c>
      <c r="C82" s="67" t="s">
        <v>53</v>
      </c>
      <c r="D82" s="67" t="s">
        <v>17</v>
      </c>
      <c r="E82" s="85" t="s">
        <v>462</v>
      </c>
      <c r="F82" s="79">
        <v>20</v>
      </c>
      <c r="G82" s="79">
        <v>7</v>
      </c>
      <c r="H82" s="79">
        <v>11</v>
      </c>
      <c r="I82" s="79">
        <v>8</v>
      </c>
      <c r="J82" s="73">
        <f t="shared" si="5"/>
        <v>5.6568542494923797</v>
      </c>
      <c r="K82" s="74">
        <v>4</v>
      </c>
      <c r="L82" s="74">
        <v>5</v>
      </c>
      <c r="M82" s="91">
        <f t="shared" si="6"/>
        <v>60.656854249492383</v>
      </c>
      <c r="N82" s="76">
        <v>9</v>
      </c>
      <c r="O82" s="76">
        <v>18</v>
      </c>
      <c r="P82" s="10"/>
      <c r="Q82" s="7"/>
      <c r="R82" s="77">
        <f t="shared" si="7"/>
        <v>0</v>
      </c>
      <c r="S82" s="102">
        <f t="shared" si="8"/>
        <v>0</v>
      </c>
      <c r="T82" s="103">
        <f t="shared" si="9"/>
        <v>0</v>
      </c>
      <c r="U82" s="104" t="s">
        <v>166</v>
      </c>
      <c r="V82" s="79">
        <v>2</v>
      </c>
      <c r="W82" s="5"/>
      <c r="X82" s="49"/>
    </row>
    <row r="83" spans="1:24" s="11" customFormat="1" ht="168.5" customHeight="1" x14ac:dyDescent="0.2">
      <c r="A83" s="67">
        <v>80</v>
      </c>
      <c r="B83" s="68" t="s">
        <v>252</v>
      </c>
      <c r="C83" s="67" t="s">
        <v>53</v>
      </c>
      <c r="D83" s="67" t="s">
        <v>17</v>
      </c>
      <c r="E83" s="85" t="s">
        <v>463</v>
      </c>
      <c r="F83" s="79">
        <v>349</v>
      </c>
      <c r="G83" s="79">
        <v>98</v>
      </c>
      <c r="H83" s="79">
        <v>149</v>
      </c>
      <c r="I83" s="79">
        <v>243</v>
      </c>
      <c r="J83" s="73">
        <f t="shared" si="5"/>
        <v>160.49299050114308</v>
      </c>
      <c r="K83" s="74">
        <v>106</v>
      </c>
      <c r="L83" s="74">
        <v>21</v>
      </c>
      <c r="M83" s="91">
        <f t="shared" si="6"/>
        <v>1126.4929905011431</v>
      </c>
      <c r="N83" s="76">
        <v>161</v>
      </c>
      <c r="O83" s="76">
        <v>322</v>
      </c>
      <c r="P83" s="10"/>
      <c r="Q83" s="7"/>
      <c r="R83" s="77">
        <f t="shared" si="7"/>
        <v>0</v>
      </c>
      <c r="S83" s="102">
        <f t="shared" si="8"/>
        <v>0</v>
      </c>
      <c r="T83" s="103">
        <f t="shared" si="9"/>
        <v>0</v>
      </c>
      <c r="U83" s="104" t="s">
        <v>166</v>
      </c>
      <c r="V83" s="79">
        <v>2</v>
      </c>
      <c r="W83" s="5"/>
      <c r="X83" s="49"/>
    </row>
    <row r="84" spans="1:24" s="11" customFormat="1" ht="168.5" customHeight="1" x14ac:dyDescent="0.2">
      <c r="A84" s="67">
        <v>81</v>
      </c>
      <c r="B84" s="68" t="s">
        <v>641</v>
      </c>
      <c r="C84" s="67" t="s">
        <v>53</v>
      </c>
      <c r="D84" s="67" t="s">
        <v>17</v>
      </c>
      <c r="E84" s="85" t="s">
        <v>464</v>
      </c>
      <c r="F84" s="79">
        <v>113</v>
      </c>
      <c r="G84" s="79">
        <v>6</v>
      </c>
      <c r="H84" s="79">
        <v>30</v>
      </c>
      <c r="I84" s="79">
        <v>33</v>
      </c>
      <c r="J84" s="73">
        <f t="shared" si="5"/>
        <v>62.401923047290772</v>
      </c>
      <c r="K84" s="74">
        <v>118</v>
      </c>
      <c r="L84" s="74">
        <v>61</v>
      </c>
      <c r="M84" s="91">
        <f t="shared" si="6"/>
        <v>423.40192304729078</v>
      </c>
      <c r="N84" s="76">
        <v>60</v>
      </c>
      <c r="O84" s="76">
        <v>120</v>
      </c>
      <c r="P84" s="10"/>
      <c r="Q84" s="7"/>
      <c r="R84" s="77">
        <f t="shared" si="7"/>
        <v>0</v>
      </c>
      <c r="S84" s="102">
        <f t="shared" si="8"/>
        <v>0</v>
      </c>
      <c r="T84" s="103">
        <f t="shared" si="9"/>
        <v>0</v>
      </c>
      <c r="U84" s="104" t="s">
        <v>166</v>
      </c>
      <c r="V84" s="79">
        <v>2</v>
      </c>
      <c r="W84" s="5"/>
      <c r="X84" s="49"/>
    </row>
    <row r="85" spans="1:24" s="11" customFormat="1" ht="168.5" customHeight="1" x14ac:dyDescent="0.2">
      <c r="A85" s="67">
        <v>82</v>
      </c>
      <c r="B85" s="106" t="s">
        <v>253</v>
      </c>
      <c r="C85" s="107" t="s">
        <v>254</v>
      </c>
      <c r="D85" s="67" t="s">
        <v>17</v>
      </c>
      <c r="E85" s="85" t="s">
        <v>465</v>
      </c>
      <c r="F85" s="79">
        <v>0</v>
      </c>
      <c r="G85" s="79">
        <v>0</v>
      </c>
      <c r="H85" s="79">
        <v>1800</v>
      </c>
      <c r="I85" s="79">
        <v>0</v>
      </c>
      <c r="J85" s="73">
        <v>130</v>
      </c>
      <c r="K85" s="74">
        <v>140</v>
      </c>
      <c r="L85" s="74">
        <v>0</v>
      </c>
      <c r="M85" s="91">
        <f t="shared" si="6"/>
        <v>2070</v>
      </c>
      <c r="N85" s="76">
        <v>296</v>
      </c>
      <c r="O85" s="76">
        <v>592</v>
      </c>
      <c r="P85" s="10"/>
      <c r="Q85" s="7"/>
      <c r="R85" s="77">
        <f t="shared" si="7"/>
        <v>0</v>
      </c>
      <c r="S85" s="102">
        <f t="shared" si="8"/>
        <v>0</v>
      </c>
      <c r="T85" s="103">
        <f t="shared" si="9"/>
        <v>0</v>
      </c>
      <c r="U85" s="104" t="s">
        <v>166</v>
      </c>
      <c r="V85" s="79">
        <v>5</v>
      </c>
      <c r="W85" s="5"/>
      <c r="X85" s="49"/>
    </row>
    <row r="86" spans="1:24" s="11" customFormat="1" ht="168.5" customHeight="1" x14ac:dyDescent="0.2">
      <c r="A86" s="67">
        <v>83</v>
      </c>
      <c r="B86" s="106" t="s">
        <v>255</v>
      </c>
      <c r="C86" s="107" t="s">
        <v>256</v>
      </c>
      <c r="D86" s="67" t="s">
        <v>17</v>
      </c>
      <c r="E86" s="85" t="s">
        <v>466</v>
      </c>
      <c r="F86" s="79">
        <v>0</v>
      </c>
      <c r="G86" s="79">
        <v>0</v>
      </c>
      <c r="H86" s="79">
        <v>0</v>
      </c>
      <c r="I86" s="79">
        <v>0</v>
      </c>
      <c r="J86" s="73">
        <v>30</v>
      </c>
      <c r="K86" s="74">
        <v>30</v>
      </c>
      <c r="L86" s="74">
        <v>30</v>
      </c>
      <c r="M86" s="91">
        <f t="shared" si="6"/>
        <v>90</v>
      </c>
      <c r="N86" s="76">
        <v>13</v>
      </c>
      <c r="O86" s="76">
        <v>26</v>
      </c>
      <c r="P86" s="10"/>
      <c r="Q86" s="7"/>
      <c r="R86" s="77">
        <f t="shared" si="7"/>
        <v>0</v>
      </c>
      <c r="S86" s="102">
        <f t="shared" si="8"/>
        <v>0</v>
      </c>
      <c r="T86" s="103">
        <f t="shared" si="9"/>
        <v>0</v>
      </c>
      <c r="U86" s="104" t="s">
        <v>166</v>
      </c>
      <c r="V86" s="79">
        <v>2</v>
      </c>
      <c r="W86" s="5"/>
      <c r="X86" s="49"/>
    </row>
    <row r="87" spans="1:24" ht="43" customHeight="1" x14ac:dyDescent="0.15">
      <c r="A87" s="55"/>
      <c r="B87" s="157" t="s">
        <v>645</v>
      </c>
      <c r="C87" s="157"/>
      <c r="D87" s="157"/>
      <c r="E87" s="157"/>
      <c r="F87" s="58"/>
      <c r="G87" s="58"/>
      <c r="H87" s="58"/>
      <c r="I87" s="58"/>
      <c r="J87" s="58"/>
      <c r="K87" s="58"/>
      <c r="L87" s="58"/>
      <c r="M87" s="100"/>
      <c r="N87" s="57"/>
      <c r="O87" s="57"/>
      <c r="R87" s="109">
        <f>+SUM(R4:R86)</f>
        <v>0</v>
      </c>
      <c r="S87" s="109">
        <f>+SUM(S4:S86)</f>
        <v>0</v>
      </c>
      <c r="T87" s="109">
        <f>+SUM(T4:T86)</f>
        <v>0</v>
      </c>
      <c r="U87" s="57"/>
      <c r="V87" s="110">
        <f>+SUM(V4:V86)</f>
        <v>200</v>
      </c>
    </row>
  </sheetData>
  <sheetProtection algorithmName="SHA-512" hashValue="cozMSnuUWydDBbT8rDUG5hjZkobGc6MJ5j8mz0DA5Y3tjj+BP3paDR+obPRgftL4BDsOP++oCqFEBBXPC4YzbQ==" saltValue="ghk4g2rC0cM/1JlJf3cIeA==" spinCount="100000" sheet="1" objects="1" scenarios="1"/>
  <sortState xmlns:xlrd2="http://schemas.microsoft.com/office/spreadsheetml/2017/richdata2" ref="A4:N84">
    <sortCondition ref="B4:B84"/>
  </sortState>
  <mergeCells count="3">
    <mergeCell ref="N1:N2"/>
    <mergeCell ref="O1:U2"/>
    <mergeCell ref="B87:E87"/>
  </mergeCells>
  <phoneticPr fontId="12" type="noConversion"/>
  <pageMargins left="0.7" right="0.7" top="0.75" bottom="0.75" header="0.3" footer="0.3"/>
  <pageSetup orientation="portrait" r:id="rId1"/>
  <headerFooter>
    <oddFooter>&amp;C_x000D_&amp;1#&amp;"Calibri"&amp;10&amp;K000000 DOCUMENTO DE USO INTERNO</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C75F7-8E50-4284-B9F8-7E24627373C8}">
  <sheetPr>
    <tabColor rgb="FFE876DA"/>
  </sheetPr>
  <dimension ref="A1:AB17"/>
  <sheetViews>
    <sheetView showGridLines="0" topLeftCell="I2" zoomScale="60" zoomScaleNormal="60" workbookViewId="0">
      <selection activeCell="Q5" sqref="Q5"/>
    </sheetView>
  </sheetViews>
  <sheetFormatPr baseColWidth="10" defaultColWidth="0" defaultRowHeight="15" zeroHeight="1" x14ac:dyDescent="0.2"/>
  <cols>
    <col min="1" max="1" width="20.5" style="14" hidden="1" customWidth="1"/>
    <col min="2" max="2" width="9" style="14" customWidth="1"/>
    <col min="3" max="3" width="27.33203125" style="14" customWidth="1"/>
    <col min="4" max="4" width="56.83203125" style="14" customWidth="1"/>
    <col min="5" max="5" width="39.5" style="14" customWidth="1"/>
    <col min="6" max="13" width="15.33203125" style="15" customWidth="1"/>
    <col min="14" max="14" width="15.33203125" style="17" customWidth="1"/>
    <col min="15" max="15" width="15.33203125" style="15" customWidth="1"/>
    <col min="16" max="17" width="15.33203125" style="14" customWidth="1"/>
    <col min="18" max="20" width="19.6640625" customWidth="1"/>
    <col min="21" max="21" width="20.5" customWidth="1"/>
    <col min="22" max="22" width="20.5" style="125" customWidth="1"/>
    <col min="23" max="23" width="10.33203125" style="14" customWidth="1"/>
    <col min="24" max="27" width="20.5" style="14" hidden="1" customWidth="1"/>
    <col min="28" max="28" width="5.33203125" style="14" hidden="1" customWidth="1"/>
    <col min="29" max="16384" width="20.5" style="14" hidden="1"/>
  </cols>
  <sheetData>
    <row r="1" spans="1:22" ht="14.5" customHeight="1" x14ac:dyDescent="0.2">
      <c r="N1" s="158"/>
      <c r="O1" s="160"/>
      <c r="P1" s="160"/>
      <c r="Q1" s="160"/>
      <c r="R1" s="160"/>
      <c r="S1" s="160"/>
      <c r="T1" s="160"/>
      <c r="U1" s="160"/>
      <c r="V1" s="1"/>
    </row>
    <row r="2" spans="1:22" ht="14.5" customHeight="1" thickBot="1" x14ac:dyDescent="0.25">
      <c r="N2" s="159"/>
      <c r="O2" s="160"/>
      <c r="P2" s="160"/>
      <c r="Q2" s="160"/>
      <c r="R2" s="160"/>
      <c r="S2" s="160"/>
      <c r="T2" s="160"/>
      <c r="U2" s="161"/>
      <c r="V2" s="1"/>
    </row>
    <row r="3" spans="1:22" ht="36.5" customHeight="1" x14ac:dyDescent="0.2">
      <c r="B3" s="60" t="s">
        <v>257</v>
      </c>
      <c r="C3" s="60" t="s">
        <v>258</v>
      </c>
      <c r="D3" s="60" t="s">
        <v>259</v>
      </c>
      <c r="E3" s="60" t="s">
        <v>260</v>
      </c>
      <c r="F3" s="60" t="s">
        <v>4</v>
      </c>
      <c r="G3" s="60" t="s">
        <v>5</v>
      </c>
      <c r="H3" s="60" t="s">
        <v>6</v>
      </c>
      <c r="I3" s="60" t="s">
        <v>7</v>
      </c>
      <c r="J3" s="60" t="s">
        <v>296</v>
      </c>
      <c r="K3" s="60" t="s">
        <v>297</v>
      </c>
      <c r="L3" s="60" t="s">
        <v>298</v>
      </c>
      <c r="M3" s="105" t="s">
        <v>8</v>
      </c>
      <c r="N3" s="63" t="s">
        <v>642</v>
      </c>
      <c r="O3" s="63" t="s">
        <v>643</v>
      </c>
      <c r="P3" s="48" t="s">
        <v>9</v>
      </c>
      <c r="Q3" s="48" t="s">
        <v>10</v>
      </c>
      <c r="R3" s="64" t="s">
        <v>11</v>
      </c>
      <c r="S3" s="64" t="s">
        <v>12</v>
      </c>
      <c r="T3" s="64" t="s">
        <v>13</v>
      </c>
      <c r="U3" s="108" t="s">
        <v>14</v>
      </c>
      <c r="V3" s="108" t="s">
        <v>644</v>
      </c>
    </row>
    <row r="4" spans="1:22" ht="105" customHeight="1" x14ac:dyDescent="0.2">
      <c r="B4" s="111">
        <v>1</v>
      </c>
      <c r="C4" s="112" t="s">
        <v>261</v>
      </c>
      <c r="D4" s="113" t="s">
        <v>262</v>
      </c>
      <c r="E4" s="114" t="s">
        <v>618</v>
      </c>
      <c r="F4" s="79">
        <v>0</v>
      </c>
      <c r="G4" s="79">
        <v>0</v>
      </c>
      <c r="H4" s="79">
        <v>0</v>
      </c>
      <c r="I4" s="79">
        <v>1000</v>
      </c>
      <c r="J4" s="73">
        <f>+GEOMEAN(I4,K4)</f>
        <v>474.34164902525686</v>
      </c>
      <c r="K4" s="74">
        <v>225</v>
      </c>
      <c r="L4" s="74">
        <v>58</v>
      </c>
      <c r="M4" s="115">
        <v>1757</v>
      </c>
      <c r="N4" s="18">
        <v>251</v>
      </c>
      <c r="O4" s="18">
        <v>502</v>
      </c>
      <c r="P4" s="10"/>
      <c r="Q4" s="16"/>
      <c r="R4" s="102">
        <f>+P4</f>
        <v>0</v>
      </c>
      <c r="S4" s="102">
        <f>+R4*Q4</f>
        <v>0</v>
      </c>
      <c r="T4" s="102">
        <f>+R4+S4</f>
        <v>0</v>
      </c>
      <c r="U4" s="104" t="s">
        <v>263</v>
      </c>
      <c r="V4" s="127">
        <v>2</v>
      </c>
    </row>
    <row r="5" spans="1:22" ht="176.25" customHeight="1" x14ac:dyDescent="0.2">
      <c r="B5" s="111">
        <v>2</v>
      </c>
      <c r="C5" s="112" t="s">
        <v>619</v>
      </c>
      <c r="D5" s="116" t="s">
        <v>622</v>
      </c>
      <c r="E5" s="114" t="s">
        <v>618</v>
      </c>
      <c r="F5" s="117">
        <v>50000</v>
      </c>
      <c r="G5" s="117">
        <v>50000</v>
      </c>
      <c r="H5" s="117">
        <v>75000</v>
      </c>
      <c r="I5" s="117">
        <v>75000</v>
      </c>
      <c r="J5" s="118">
        <v>80000</v>
      </c>
      <c r="K5" s="118">
        <v>75000</v>
      </c>
      <c r="L5" s="118">
        <v>80000</v>
      </c>
      <c r="M5" s="94">
        <f t="shared" ref="M5:M16" si="0">SUM(F5:L5)</f>
        <v>485000</v>
      </c>
      <c r="N5" s="18">
        <v>69286</v>
      </c>
      <c r="O5" s="18">
        <v>138572</v>
      </c>
      <c r="P5" s="10"/>
      <c r="Q5" s="16"/>
      <c r="R5" s="102">
        <f>+P5</f>
        <v>0</v>
      </c>
      <c r="S5" s="102">
        <f>+R5*Q5</f>
        <v>0</v>
      </c>
      <c r="T5" s="102">
        <f>+R5+S5</f>
        <v>0</v>
      </c>
      <c r="U5" s="104" t="s">
        <v>263</v>
      </c>
      <c r="V5" s="127">
        <v>10</v>
      </c>
    </row>
    <row r="6" spans="1:22" ht="159.75" customHeight="1" x14ac:dyDescent="0.2">
      <c r="B6" s="119">
        <v>3</v>
      </c>
      <c r="C6" s="120" t="s">
        <v>620</v>
      </c>
      <c r="D6" s="121" t="s">
        <v>621</v>
      </c>
      <c r="E6" s="122" t="s">
        <v>618</v>
      </c>
      <c r="F6" s="72">
        <v>114500</v>
      </c>
      <c r="G6" s="72">
        <v>115850</v>
      </c>
      <c r="H6" s="72">
        <v>116800</v>
      </c>
      <c r="I6" s="72">
        <v>118300</v>
      </c>
      <c r="J6" s="118">
        <v>120950</v>
      </c>
      <c r="K6" s="118">
        <v>123900</v>
      </c>
      <c r="L6" s="118">
        <v>126500</v>
      </c>
      <c r="M6" s="75">
        <f>+M7/2</f>
        <v>175000</v>
      </c>
      <c r="N6" s="18">
        <v>119543</v>
      </c>
      <c r="O6" s="18">
        <v>239086</v>
      </c>
      <c r="P6" s="10"/>
      <c r="Q6" s="16"/>
      <c r="R6" s="102">
        <f t="shared" ref="R6:R16" si="1">+P6</f>
        <v>0</v>
      </c>
      <c r="S6" s="102">
        <f t="shared" ref="S6:S16" si="2">+R6*Q6</f>
        <v>0</v>
      </c>
      <c r="T6" s="102">
        <f t="shared" ref="T6:T16" si="3">+R6+S6</f>
        <v>0</v>
      </c>
      <c r="U6" s="104" t="s">
        <v>263</v>
      </c>
      <c r="V6" s="127">
        <v>10</v>
      </c>
    </row>
    <row r="7" spans="1:22" ht="159.75" customHeight="1" x14ac:dyDescent="0.2">
      <c r="B7" s="111">
        <v>4</v>
      </c>
      <c r="C7" s="112" t="s">
        <v>264</v>
      </c>
      <c r="D7" s="116" t="s">
        <v>265</v>
      </c>
      <c r="E7" s="114" t="s">
        <v>618</v>
      </c>
      <c r="F7" s="117">
        <f t="shared" ref="F7:L7" si="4">+F8/2</f>
        <v>35000</v>
      </c>
      <c r="G7" s="117">
        <f t="shared" si="4"/>
        <v>35000</v>
      </c>
      <c r="H7" s="117">
        <f t="shared" si="4"/>
        <v>50000</v>
      </c>
      <c r="I7" s="117">
        <f t="shared" si="4"/>
        <v>55000</v>
      </c>
      <c r="J7" s="118">
        <f t="shared" si="4"/>
        <v>55000</v>
      </c>
      <c r="K7" s="118">
        <f t="shared" si="4"/>
        <v>60000</v>
      </c>
      <c r="L7" s="118">
        <f t="shared" si="4"/>
        <v>60000</v>
      </c>
      <c r="M7" s="75">
        <f>+M8/2</f>
        <v>350000</v>
      </c>
      <c r="N7" s="18">
        <v>50000</v>
      </c>
      <c r="O7" s="18">
        <v>100000</v>
      </c>
      <c r="P7" s="10"/>
      <c r="Q7" s="16"/>
      <c r="R7" s="102">
        <f t="shared" si="1"/>
        <v>0</v>
      </c>
      <c r="S7" s="102">
        <f t="shared" si="2"/>
        <v>0</v>
      </c>
      <c r="T7" s="102">
        <f t="shared" si="3"/>
        <v>0</v>
      </c>
      <c r="U7" s="104" t="s">
        <v>263</v>
      </c>
      <c r="V7" s="127">
        <v>10</v>
      </c>
    </row>
    <row r="8" spans="1:22" ht="183" customHeight="1" x14ac:dyDescent="0.2">
      <c r="B8" s="111">
        <v>5</v>
      </c>
      <c r="C8" s="112" t="s">
        <v>266</v>
      </c>
      <c r="D8" s="116" t="s">
        <v>267</v>
      </c>
      <c r="E8" s="114" t="s">
        <v>618</v>
      </c>
      <c r="F8" s="79">
        <v>70000</v>
      </c>
      <c r="G8" s="79">
        <v>70000</v>
      </c>
      <c r="H8" s="79">
        <v>100000</v>
      </c>
      <c r="I8" s="117">
        <v>110000</v>
      </c>
      <c r="J8" s="73">
        <v>110000</v>
      </c>
      <c r="K8" s="118">
        <v>120000</v>
      </c>
      <c r="L8" s="118">
        <v>120000</v>
      </c>
      <c r="M8" s="91">
        <v>700000</v>
      </c>
      <c r="N8" s="18">
        <v>100000</v>
      </c>
      <c r="O8" s="18">
        <v>200000</v>
      </c>
      <c r="P8" s="10"/>
      <c r="Q8" s="16"/>
      <c r="R8" s="102">
        <f t="shared" si="1"/>
        <v>0</v>
      </c>
      <c r="S8" s="102">
        <f t="shared" si="2"/>
        <v>0</v>
      </c>
      <c r="T8" s="102">
        <f t="shared" si="3"/>
        <v>0</v>
      </c>
      <c r="U8" s="104" t="s">
        <v>263</v>
      </c>
      <c r="V8" s="127">
        <v>10</v>
      </c>
    </row>
    <row r="9" spans="1:22" ht="165.75" customHeight="1" x14ac:dyDescent="0.2">
      <c r="B9" s="111">
        <v>6</v>
      </c>
      <c r="C9" s="146" t="s">
        <v>268</v>
      </c>
      <c r="D9" s="116" t="s">
        <v>269</v>
      </c>
      <c r="E9" s="147" t="s">
        <v>618</v>
      </c>
      <c r="F9" s="79">
        <v>5000</v>
      </c>
      <c r="G9" s="79">
        <v>5000</v>
      </c>
      <c r="H9" s="79">
        <v>5000</v>
      </c>
      <c r="I9" s="79">
        <v>5000</v>
      </c>
      <c r="J9" s="74">
        <f t="shared" ref="J9:J11" si="5">+GEOMEAN(I9,K9)</f>
        <v>5000</v>
      </c>
      <c r="K9" s="118">
        <v>5000</v>
      </c>
      <c r="L9" s="118">
        <v>5000</v>
      </c>
      <c r="M9" s="94">
        <f t="shared" si="0"/>
        <v>35000</v>
      </c>
      <c r="N9" s="18">
        <v>5000</v>
      </c>
      <c r="O9" s="18">
        <v>10000</v>
      </c>
      <c r="P9" s="10"/>
      <c r="Q9" s="16"/>
      <c r="R9" s="102">
        <f t="shared" si="1"/>
        <v>0</v>
      </c>
      <c r="S9" s="102">
        <f t="shared" si="2"/>
        <v>0</v>
      </c>
      <c r="T9" s="102">
        <f t="shared" si="3"/>
        <v>0</v>
      </c>
      <c r="U9" s="104" t="s">
        <v>263</v>
      </c>
      <c r="V9" s="127">
        <v>3</v>
      </c>
    </row>
    <row r="10" spans="1:22" ht="185.75" customHeight="1" x14ac:dyDescent="0.2">
      <c r="B10" s="111">
        <v>7</v>
      </c>
      <c r="C10" s="146" t="s">
        <v>270</v>
      </c>
      <c r="D10" s="148" t="s">
        <v>271</v>
      </c>
      <c r="E10" s="147" t="s">
        <v>618</v>
      </c>
      <c r="F10" s="79">
        <v>0</v>
      </c>
      <c r="G10" s="79">
        <v>0</v>
      </c>
      <c r="H10" s="79">
        <v>0</v>
      </c>
      <c r="I10" s="117">
        <v>5000</v>
      </c>
      <c r="J10" s="74">
        <f t="shared" si="5"/>
        <v>1830.3005217723128</v>
      </c>
      <c r="K10" s="118">
        <v>670</v>
      </c>
      <c r="L10" s="118">
        <v>245</v>
      </c>
      <c r="M10" s="94">
        <v>7745</v>
      </c>
      <c r="N10" s="18">
        <v>1106</v>
      </c>
      <c r="O10" s="18">
        <v>2212</v>
      </c>
      <c r="P10" s="10"/>
      <c r="Q10" s="16"/>
      <c r="R10" s="102">
        <f t="shared" si="1"/>
        <v>0</v>
      </c>
      <c r="S10" s="102">
        <f t="shared" si="2"/>
        <v>0</v>
      </c>
      <c r="T10" s="102">
        <f t="shared" si="3"/>
        <v>0</v>
      </c>
      <c r="U10" s="104" t="s">
        <v>263</v>
      </c>
      <c r="V10" s="127">
        <v>10</v>
      </c>
    </row>
    <row r="11" spans="1:22" ht="165" customHeight="1" x14ac:dyDescent="0.2">
      <c r="B11" s="111">
        <v>8</v>
      </c>
      <c r="C11" s="146" t="s">
        <v>272</v>
      </c>
      <c r="D11" s="148" t="s">
        <v>273</v>
      </c>
      <c r="E11" s="147" t="s">
        <v>618</v>
      </c>
      <c r="F11" s="79">
        <v>0</v>
      </c>
      <c r="G11" s="79">
        <v>0</v>
      </c>
      <c r="H11" s="79">
        <v>0</v>
      </c>
      <c r="I11" s="117">
        <v>5000</v>
      </c>
      <c r="J11" s="74">
        <f t="shared" si="5"/>
        <v>2133.0729007701543</v>
      </c>
      <c r="K11" s="118">
        <v>910</v>
      </c>
      <c r="L11" s="118">
        <v>120</v>
      </c>
      <c r="M11" s="94">
        <v>8163</v>
      </c>
      <c r="N11" s="18">
        <v>1166</v>
      </c>
      <c r="O11" s="18">
        <v>2332</v>
      </c>
      <c r="P11" s="10"/>
      <c r="Q11" s="16"/>
      <c r="R11" s="102">
        <f t="shared" si="1"/>
        <v>0</v>
      </c>
      <c r="S11" s="102">
        <f t="shared" si="2"/>
        <v>0</v>
      </c>
      <c r="T11" s="102">
        <f t="shared" si="3"/>
        <v>0</v>
      </c>
      <c r="U11" s="104" t="s">
        <v>263</v>
      </c>
      <c r="V11" s="127">
        <v>10</v>
      </c>
    </row>
    <row r="12" spans="1:22" ht="105" customHeight="1" x14ac:dyDescent="0.2">
      <c r="B12" s="111">
        <v>9</v>
      </c>
      <c r="C12" s="146" t="s">
        <v>274</v>
      </c>
      <c r="D12" s="148" t="s">
        <v>275</v>
      </c>
      <c r="E12" s="147" t="s">
        <v>618</v>
      </c>
      <c r="F12" s="79">
        <v>0</v>
      </c>
      <c r="G12" s="117">
        <v>1000</v>
      </c>
      <c r="H12" s="79">
        <v>0</v>
      </c>
      <c r="I12" s="79">
        <v>0</v>
      </c>
      <c r="J12" s="74"/>
      <c r="K12" s="74">
        <v>2000</v>
      </c>
      <c r="L12" s="74">
        <v>0</v>
      </c>
      <c r="M12" s="94">
        <f t="shared" si="0"/>
        <v>3000</v>
      </c>
      <c r="N12" s="18">
        <v>500</v>
      </c>
      <c r="O12" s="18">
        <v>1000</v>
      </c>
      <c r="P12" s="10"/>
      <c r="Q12" s="16"/>
      <c r="R12" s="102">
        <f t="shared" si="1"/>
        <v>0</v>
      </c>
      <c r="S12" s="102">
        <f t="shared" si="2"/>
        <v>0</v>
      </c>
      <c r="T12" s="102">
        <f t="shared" si="3"/>
        <v>0</v>
      </c>
      <c r="U12" s="104" t="s">
        <v>263</v>
      </c>
      <c r="V12" s="127">
        <v>10</v>
      </c>
    </row>
    <row r="13" spans="1:22" ht="168" customHeight="1" x14ac:dyDescent="0.2">
      <c r="B13" s="111">
        <v>10</v>
      </c>
      <c r="C13" s="149" t="s">
        <v>276</v>
      </c>
      <c r="D13" s="148" t="s">
        <v>651</v>
      </c>
      <c r="E13" s="147" t="s">
        <v>618</v>
      </c>
      <c r="F13" s="79">
        <v>0</v>
      </c>
      <c r="G13" s="79">
        <v>400</v>
      </c>
      <c r="H13" s="79">
        <v>0</v>
      </c>
      <c r="I13" s="79">
        <v>0</v>
      </c>
      <c r="J13" s="74">
        <v>100</v>
      </c>
      <c r="K13" s="74">
        <v>159</v>
      </c>
      <c r="L13" s="74">
        <v>65</v>
      </c>
      <c r="M13" s="94">
        <f t="shared" si="0"/>
        <v>724</v>
      </c>
      <c r="N13" s="18">
        <v>103</v>
      </c>
      <c r="O13" s="18">
        <v>206</v>
      </c>
      <c r="P13" s="10"/>
      <c r="Q13" s="16"/>
      <c r="R13" s="102">
        <f t="shared" si="1"/>
        <v>0</v>
      </c>
      <c r="S13" s="102">
        <f t="shared" si="2"/>
        <v>0</v>
      </c>
      <c r="T13" s="102">
        <f t="shared" si="3"/>
        <v>0</v>
      </c>
      <c r="U13" s="104" t="s">
        <v>263</v>
      </c>
      <c r="V13" s="127">
        <v>3</v>
      </c>
    </row>
    <row r="14" spans="1:22" s="139" customFormat="1" ht="168" customHeight="1" x14ac:dyDescent="0.2">
      <c r="A14" s="14"/>
      <c r="B14" s="111">
        <v>11</v>
      </c>
      <c r="C14" s="149" t="s">
        <v>624</v>
      </c>
      <c r="D14" s="148" t="s">
        <v>625</v>
      </c>
      <c r="E14" s="147" t="s">
        <v>623</v>
      </c>
      <c r="F14" s="117">
        <v>50000</v>
      </c>
      <c r="G14" s="117">
        <v>50000</v>
      </c>
      <c r="H14" s="117">
        <v>75000</v>
      </c>
      <c r="I14" s="117">
        <v>75000</v>
      </c>
      <c r="J14" s="118">
        <v>80000</v>
      </c>
      <c r="K14" s="118">
        <v>75000</v>
      </c>
      <c r="L14" s="118">
        <v>80000</v>
      </c>
      <c r="M14" s="94">
        <f t="shared" ref="M14" si="6">SUM(F14:L14)</f>
        <v>485000</v>
      </c>
      <c r="N14" s="18">
        <v>69286</v>
      </c>
      <c r="O14" s="18">
        <v>138572</v>
      </c>
      <c r="P14" s="10"/>
      <c r="Q14" s="16"/>
      <c r="R14" s="102">
        <f t="shared" si="1"/>
        <v>0</v>
      </c>
      <c r="S14" s="102">
        <f t="shared" si="2"/>
        <v>0</v>
      </c>
      <c r="T14" s="102">
        <f t="shared" si="3"/>
        <v>0</v>
      </c>
      <c r="U14" s="104" t="s">
        <v>263</v>
      </c>
      <c r="V14" s="127">
        <v>10</v>
      </c>
    </row>
    <row r="15" spans="1:22" s="139" customFormat="1" ht="168" customHeight="1" x14ac:dyDescent="0.2">
      <c r="A15" s="14"/>
      <c r="B15" s="111">
        <v>12</v>
      </c>
      <c r="C15" s="149" t="s">
        <v>624</v>
      </c>
      <c r="D15" s="148" t="s">
        <v>626</v>
      </c>
      <c r="E15" s="147" t="s">
        <v>623</v>
      </c>
      <c r="F15" s="72">
        <v>114500</v>
      </c>
      <c r="G15" s="72">
        <v>115850</v>
      </c>
      <c r="H15" s="72">
        <v>116800</v>
      </c>
      <c r="I15" s="72">
        <v>118300</v>
      </c>
      <c r="J15" s="118">
        <v>120950</v>
      </c>
      <c r="K15" s="118">
        <v>123900</v>
      </c>
      <c r="L15" s="118">
        <v>126500</v>
      </c>
      <c r="M15" s="75">
        <f>+F15+G15+H15+I15+J15+K15+L15</f>
        <v>836800</v>
      </c>
      <c r="N15" s="18">
        <v>119543</v>
      </c>
      <c r="O15" s="18">
        <v>239086</v>
      </c>
      <c r="P15" s="10"/>
      <c r="Q15" s="16"/>
      <c r="R15" s="102">
        <f t="shared" si="1"/>
        <v>0</v>
      </c>
      <c r="S15" s="102">
        <f t="shared" si="2"/>
        <v>0</v>
      </c>
      <c r="T15" s="102">
        <f t="shared" si="3"/>
        <v>0</v>
      </c>
      <c r="U15" s="104" t="s">
        <v>263</v>
      </c>
      <c r="V15" s="127">
        <v>10</v>
      </c>
    </row>
    <row r="16" spans="1:22" ht="105" customHeight="1" x14ac:dyDescent="0.2">
      <c r="B16" s="111">
        <v>13</v>
      </c>
      <c r="C16" s="124" t="s">
        <v>277</v>
      </c>
      <c r="D16" s="113" t="s">
        <v>278</v>
      </c>
      <c r="E16" s="114" t="s">
        <v>618</v>
      </c>
      <c r="F16" s="79">
        <v>300</v>
      </c>
      <c r="G16" s="79">
        <v>320</v>
      </c>
      <c r="H16" s="79">
        <v>330</v>
      </c>
      <c r="I16" s="79">
        <v>350</v>
      </c>
      <c r="J16" s="73">
        <v>370</v>
      </c>
      <c r="K16" s="74">
        <v>390</v>
      </c>
      <c r="L16" s="74">
        <v>350</v>
      </c>
      <c r="M16" s="94">
        <f t="shared" si="0"/>
        <v>2410</v>
      </c>
      <c r="N16" s="18">
        <v>344</v>
      </c>
      <c r="O16" s="18">
        <v>688</v>
      </c>
      <c r="P16" s="10"/>
      <c r="Q16" s="16"/>
      <c r="R16" s="102">
        <f t="shared" si="1"/>
        <v>0</v>
      </c>
      <c r="S16" s="102">
        <f t="shared" si="2"/>
        <v>0</v>
      </c>
      <c r="T16" s="102">
        <f t="shared" si="3"/>
        <v>0</v>
      </c>
      <c r="U16" s="104" t="s">
        <v>263</v>
      </c>
      <c r="V16" s="127">
        <v>2</v>
      </c>
    </row>
    <row r="17" spans="2:22" ht="35.5" customHeight="1" x14ac:dyDescent="0.2">
      <c r="B17"/>
      <c r="C17" s="157" t="s">
        <v>645</v>
      </c>
      <c r="D17" s="157"/>
      <c r="E17" s="157"/>
      <c r="F17" s="157"/>
      <c r="G17" s="125"/>
      <c r="H17" s="125"/>
      <c r="I17" s="125"/>
      <c r="J17" s="125"/>
      <c r="K17" s="125"/>
      <c r="L17" s="125"/>
      <c r="M17" s="125"/>
      <c r="N17" s="126"/>
      <c r="O17" s="125"/>
      <c r="R17" s="128">
        <f>+SUM(R4:R16)</f>
        <v>0</v>
      </c>
      <c r="S17" s="128">
        <f>+SUM(S4:S16)</f>
        <v>0</v>
      </c>
      <c r="T17" s="128">
        <f>+SUM(T4:T16)</f>
        <v>0</v>
      </c>
      <c r="V17" s="110">
        <f>+SUM(V4:V16)</f>
        <v>100</v>
      </c>
    </row>
  </sheetData>
  <sheetProtection algorithmName="SHA-512" hashValue="6vmKr5UmV7wDUBLWCPTqQditN5chFxzyks5bjcT6fth9TbQ6x6lD7yLRfWQwbDYZkgi2oe5PEIvCjq/j0pdhkA==" saltValue="urwzuv6o2cReP2VceC2Nhw==" spinCount="100000" sheet="1" objects="1" scenarios="1"/>
  <mergeCells count="3">
    <mergeCell ref="N1:N2"/>
    <mergeCell ref="O1:U2"/>
    <mergeCell ref="C17:F17"/>
  </mergeCells>
  <phoneticPr fontId="12" type="noConversion"/>
  <pageMargins left="0.7" right="0.7" top="0.75" bottom="0.75" header="0.3" footer="0.3"/>
  <pageSetup orientation="portrait" r:id="rId1"/>
  <headerFooter>
    <oddFooter>&amp;C_x000D_&amp;1#&amp;"Calibri"&amp;10&amp;K008000 DOCUMENTO PÚBLICO</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7580A-6848-4920-A9A9-5AD489DB4E3F}">
  <sheetPr>
    <tabColor rgb="FFE876DA"/>
  </sheetPr>
  <dimension ref="A1:AA138"/>
  <sheetViews>
    <sheetView showGridLines="0" topLeftCell="H1" zoomScale="60" zoomScaleNormal="60" workbookViewId="0">
      <selection activeCell="Q5" sqref="Q5"/>
    </sheetView>
  </sheetViews>
  <sheetFormatPr baseColWidth="10" defaultColWidth="0" defaultRowHeight="15" zeroHeight="1" x14ac:dyDescent="0.2"/>
  <cols>
    <col min="1" max="1" width="0" style="14" hidden="1" customWidth="1"/>
    <col min="2" max="2" width="10.83203125" style="14" customWidth="1"/>
    <col min="3" max="3" width="32.33203125" style="14" customWidth="1"/>
    <col min="4" max="4" width="89.6640625" style="14" customWidth="1"/>
    <col min="5" max="5" width="24.6640625" style="14" customWidth="1"/>
    <col min="6" max="8" width="17.6640625" style="15" customWidth="1"/>
    <col min="9" max="12" width="16.33203125" style="15" customWidth="1"/>
    <col min="13" max="13" width="17.6640625" style="19" customWidth="1"/>
    <col min="14" max="15" width="17.6640625" style="24" customWidth="1"/>
    <col min="16" max="17" width="20" style="14" customWidth="1"/>
    <col min="18" max="20" width="21.5" style="14" customWidth="1"/>
    <col min="21" max="21" width="20" style="14" customWidth="1"/>
    <col min="22" max="22" width="23.6640625" style="15" customWidth="1"/>
    <col min="23" max="23" width="10.83203125" style="14" customWidth="1"/>
    <col min="24" max="26" width="10.83203125" style="14" hidden="1" customWidth="1"/>
    <col min="27" max="27" width="0" style="14" hidden="1" customWidth="1"/>
    <col min="28" max="16384" width="10.83203125" style="14" hidden="1"/>
  </cols>
  <sheetData>
    <row r="1" spans="2:24" ht="14.5" customHeight="1" x14ac:dyDescent="0.2">
      <c r="N1" s="158"/>
      <c r="O1" s="160"/>
      <c r="P1" s="160"/>
      <c r="Q1" s="160"/>
      <c r="R1" s="160"/>
      <c r="S1" s="160"/>
      <c r="T1" s="160"/>
      <c r="U1" s="160"/>
      <c r="V1" s="1"/>
    </row>
    <row r="2" spans="2:24" ht="14.5" customHeight="1" thickBot="1" x14ac:dyDescent="0.25">
      <c r="N2" s="159"/>
      <c r="O2" s="160"/>
      <c r="P2" s="160"/>
      <c r="Q2" s="160"/>
      <c r="R2" s="160"/>
      <c r="S2" s="160"/>
      <c r="T2" s="160"/>
      <c r="U2" s="161"/>
      <c r="V2" s="1"/>
    </row>
    <row r="3" spans="2:24" s="20" customFormat="1" ht="45" customHeight="1" x14ac:dyDescent="0.2">
      <c r="B3" s="129" t="s">
        <v>257</v>
      </c>
      <c r="C3" s="129" t="s">
        <v>258</v>
      </c>
      <c r="D3" s="129" t="s">
        <v>259</v>
      </c>
      <c r="E3" s="129" t="s">
        <v>279</v>
      </c>
      <c r="F3" s="129" t="s">
        <v>4</v>
      </c>
      <c r="G3" s="129" t="s">
        <v>5</v>
      </c>
      <c r="H3" s="129" t="s">
        <v>6</v>
      </c>
      <c r="I3" s="129" t="s">
        <v>7</v>
      </c>
      <c r="J3" s="129" t="s">
        <v>296</v>
      </c>
      <c r="K3" s="129" t="s">
        <v>297</v>
      </c>
      <c r="L3" s="129" t="s">
        <v>298</v>
      </c>
      <c r="M3" s="105" t="s">
        <v>8</v>
      </c>
      <c r="N3" s="63" t="s">
        <v>642</v>
      </c>
      <c r="O3" s="63" t="s">
        <v>643</v>
      </c>
      <c r="P3" s="48" t="s">
        <v>9</v>
      </c>
      <c r="Q3" s="48" t="s">
        <v>10</v>
      </c>
      <c r="R3" s="64" t="s">
        <v>11</v>
      </c>
      <c r="S3" s="64" t="s">
        <v>12</v>
      </c>
      <c r="T3" s="64" t="s">
        <v>13</v>
      </c>
      <c r="U3" s="108" t="s">
        <v>14</v>
      </c>
      <c r="V3" s="108" t="s">
        <v>644</v>
      </c>
      <c r="W3" s="14"/>
      <c r="X3" s="50"/>
    </row>
    <row r="4" spans="2:24" s="20" customFormat="1" ht="184.5" customHeight="1" x14ac:dyDescent="0.2">
      <c r="B4" s="111">
        <v>1</v>
      </c>
      <c r="C4" s="123" t="s">
        <v>280</v>
      </c>
      <c r="D4" s="113" t="s">
        <v>281</v>
      </c>
      <c r="E4" s="114" t="s">
        <v>617</v>
      </c>
      <c r="F4" s="130">
        <v>0</v>
      </c>
      <c r="G4" s="130">
        <v>0</v>
      </c>
      <c r="H4" s="130">
        <v>0</v>
      </c>
      <c r="I4" s="131">
        <v>600</v>
      </c>
      <c r="J4" s="132">
        <f>+GEOMEAN(I4,K4)</f>
        <v>142.82856857085699</v>
      </c>
      <c r="K4" s="132">
        <v>34</v>
      </c>
      <c r="L4" s="132">
        <v>30</v>
      </c>
      <c r="M4" s="25">
        <f t="shared" ref="M4:M9" si="0">SUM(F4:L4)</f>
        <v>806.82856857085699</v>
      </c>
      <c r="N4" s="133">
        <v>115</v>
      </c>
      <c r="O4" s="133">
        <v>230</v>
      </c>
      <c r="P4" s="21"/>
      <c r="Q4" s="22"/>
      <c r="R4" s="136">
        <f>+P4</f>
        <v>0</v>
      </c>
      <c r="S4" s="137">
        <f>+R4*Q4</f>
        <v>0</v>
      </c>
      <c r="T4" s="136">
        <f t="shared" ref="T4" si="1">+R4+S4</f>
        <v>0</v>
      </c>
      <c r="U4" s="138" t="s">
        <v>282</v>
      </c>
      <c r="V4" s="127">
        <v>10</v>
      </c>
      <c r="W4" s="14"/>
      <c r="X4" s="50"/>
    </row>
    <row r="5" spans="2:24" s="20" customFormat="1" ht="169.5" customHeight="1" x14ac:dyDescent="0.2">
      <c r="B5" s="111">
        <v>2</v>
      </c>
      <c r="C5" s="123" t="s">
        <v>283</v>
      </c>
      <c r="D5" s="113" t="s">
        <v>284</v>
      </c>
      <c r="E5" s="114" t="s">
        <v>617</v>
      </c>
      <c r="F5" s="130">
        <v>0</v>
      </c>
      <c r="G5" s="130">
        <v>0</v>
      </c>
      <c r="H5" s="130">
        <v>0</v>
      </c>
      <c r="I5" s="131">
        <v>800</v>
      </c>
      <c r="J5" s="132">
        <f>+GEOMEAN(I5,K5)</f>
        <v>132.66499161421601</v>
      </c>
      <c r="K5" s="132">
        <v>22</v>
      </c>
      <c r="L5" s="132">
        <v>4</v>
      </c>
      <c r="M5" s="25">
        <f t="shared" si="0"/>
        <v>958.66499161421598</v>
      </c>
      <c r="N5" s="133">
        <v>137</v>
      </c>
      <c r="O5" s="133">
        <v>274</v>
      </c>
      <c r="P5" s="21"/>
      <c r="Q5" s="22"/>
      <c r="R5" s="136">
        <f>+P5</f>
        <v>0</v>
      </c>
      <c r="S5" s="137">
        <f>+R5*Q5</f>
        <v>0</v>
      </c>
      <c r="T5" s="136">
        <f t="shared" ref="T5:T6" si="2">+R5+S5</f>
        <v>0</v>
      </c>
      <c r="U5" s="138" t="s">
        <v>282</v>
      </c>
      <c r="V5" s="127">
        <v>10</v>
      </c>
      <c r="W5" s="14"/>
      <c r="X5" s="50"/>
    </row>
    <row r="6" spans="2:24" s="20" customFormat="1" ht="205.5" customHeight="1" x14ac:dyDescent="0.2">
      <c r="B6" s="111">
        <v>3</v>
      </c>
      <c r="C6" s="123" t="s">
        <v>285</v>
      </c>
      <c r="D6" s="113" t="s">
        <v>286</v>
      </c>
      <c r="E6" s="114" t="s">
        <v>617</v>
      </c>
      <c r="F6" s="130">
        <v>0</v>
      </c>
      <c r="G6" s="130">
        <v>0</v>
      </c>
      <c r="H6" s="130">
        <v>0</v>
      </c>
      <c r="I6" s="131">
        <v>1000</v>
      </c>
      <c r="J6" s="132">
        <f t="shared" ref="J6" si="3">+GEOMEAN(I6,K6)</f>
        <v>236.64319132398464</v>
      </c>
      <c r="K6" s="132">
        <v>56</v>
      </c>
      <c r="L6" s="132">
        <v>43</v>
      </c>
      <c r="M6" s="25">
        <f t="shared" si="0"/>
        <v>1335.6431913239846</v>
      </c>
      <c r="N6" s="133">
        <v>191</v>
      </c>
      <c r="O6" s="133">
        <v>382</v>
      </c>
      <c r="P6" s="21"/>
      <c r="Q6" s="22"/>
      <c r="R6" s="136">
        <f t="shared" ref="R6:R9" si="4">+P6</f>
        <v>0</v>
      </c>
      <c r="S6" s="137">
        <f t="shared" ref="S6:S9" si="5">+R6*Q6</f>
        <v>0</v>
      </c>
      <c r="T6" s="136">
        <f t="shared" si="2"/>
        <v>0</v>
      </c>
      <c r="U6" s="138" t="s">
        <v>282</v>
      </c>
      <c r="V6" s="127">
        <v>10</v>
      </c>
      <c r="W6" s="14"/>
      <c r="X6" s="50"/>
    </row>
    <row r="7" spans="2:24" s="20" customFormat="1" ht="94.5" customHeight="1" x14ac:dyDescent="0.2">
      <c r="B7" s="111">
        <v>4</v>
      </c>
      <c r="C7" s="123" t="s">
        <v>287</v>
      </c>
      <c r="D7" s="113" t="s">
        <v>288</v>
      </c>
      <c r="E7" s="114" t="s">
        <v>617</v>
      </c>
      <c r="F7" s="130">
        <v>0</v>
      </c>
      <c r="G7" s="130">
        <v>0</v>
      </c>
      <c r="H7" s="131">
        <v>200000</v>
      </c>
      <c r="I7" s="130">
        <v>0</v>
      </c>
      <c r="J7" s="132">
        <v>200000</v>
      </c>
      <c r="K7" s="134">
        <v>39300</v>
      </c>
      <c r="L7" s="134">
        <v>0</v>
      </c>
      <c r="M7" s="25">
        <f t="shared" si="0"/>
        <v>439300</v>
      </c>
      <c r="N7" s="133">
        <v>62757</v>
      </c>
      <c r="O7" s="133">
        <v>125514</v>
      </c>
      <c r="P7" s="21"/>
      <c r="Q7" s="22"/>
      <c r="R7" s="136">
        <f t="shared" si="4"/>
        <v>0</v>
      </c>
      <c r="S7" s="137">
        <f t="shared" si="5"/>
        <v>0</v>
      </c>
      <c r="T7" s="136">
        <f t="shared" ref="T7:T9" si="6">+R7+S7</f>
        <v>0</v>
      </c>
      <c r="U7" s="138" t="s">
        <v>282</v>
      </c>
      <c r="V7" s="127">
        <v>40</v>
      </c>
      <c r="W7" s="14"/>
      <c r="X7" s="50"/>
    </row>
    <row r="8" spans="2:24" s="20" customFormat="1" ht="192" customHeight="1" x14ac:dyDescent="0.2">
      <c r="B8" s="111">
        <v>5</v>
      </c>
      <c r="C8" s="123" t="s">
        <v>289</v>
      </c>
      <c r="D8" s="116" t="s">
        <v>290</v>
      </c>
      <c r="E8" s="114" t="s">
        <v>617</v>
      </c>
      <c r="F8" s="130">
        <v>0</v>
      </c>
      <c r="G8" s="130">
        <v>0</v>
      </c>
      <c r="H8" s="131">
        <v>150000</v>
      </c>
      <c r="I8" s="130">
        <v>0</v>
      </c>
      <c r="J8" s="132">
        <v>150000</v>
      </c>
      <c r="K8" s="134">
        <v>150000</v>
      </c>
      <c r="L8" s="134">
        <v>0</v>
      </c>
      <c r="M8" s="25">
        <f t="shared" si="0"/>
        <v>450000</v>
      </c>
      <c r="N8" s="133">
        <v>64286</v>
      </c>
      <c r="O8" s="133">
        <v>128572</v>
      </c>
      <c r="P8" s="21"/>
      <c r="Q8" s="22"/>
      <c r="R8" s="136">
        <f t="shared" si="4"/>
        <v>0</v>
      </c>
      <c r="S8" s="137">
        <f t="shared" si="5"/>
        <v>0</v>
      </c>
      <c r="T8" s="136">
        <f t="shared" si="6"/>
        <v>0</v>
      </c>
      <c r="U8" s="138" t="s">
        <v>282</v>
      </c>
      <c r="V8" s="127">
        <v>40</v>
      </c>
      <c r="W8" s="14"/>
      <c r="X8" s="50"/>
    </row>
    <row r="9" spans="2:24" s="20" customFormat="1" ht="144" customHeight="1" x14ac:dyDescent="0.2">
      <c r="B9" s="111">
        <v>6</v>
      </c>
      <c r="C9" s="123" t="s">
        <v>291</v>
      </c>
      <c r="D9" s="113" t="s">
        <v>629</v>
      </c>
      <c r="E9" s="114" t="s">
        <v>617</v>
      </c>
      <c r="F9" s="130">
        <v>0</v>
      </c>
      <c r="G9" s="130">
        <v>0</v>
      </c>
      <c r="H9" s="131">
        <v>40000</v>
      </c>
      <c r="I9" s="130">
        <v>0</v>
      </c>
      <c r="J9" s="132">
        <v>10000</v>
      </c>
      <c r="K9" s="134">
        <v>120000</v>
      </c>
      <c r="L9" s="134">
        <v>10000</v>
      </c>
      <c r="M9" s="25">
        <f t="shared" si="0"/>
        <v>180000</v>
      </c>
      <c r="N9" s="133">
        <v>25714</v>
      </c>
      <c r="O9" s="133">
        <v>51428</v>
      </c>
      <c r="P9" s="21"/>
      <c r="Q9" s="22"/>
      <c r="R9" s="136">
        <f t="shared" si="4"/>
        <v>0</v>
      </c>
      <c r="S9" s="137">
        <f t="shared" si="5"/>
        <v>0</v>
      </c>
      <c r="T9" s="136">
        <f t="shared" si="6"/>
        <v>0</v>
      </c>
      <c r="U9" s="138" t="s">
        <v>282</v>
      </c>
      <c r="V9" s="127">
        <v>15</v>
      </c>
      <c r="W9" s="14"/>
      <c r="X9" s="50"/>
    </row>
    <row r="10" spans="2:24" ht="29" customHeight="1" x14ac:dyDescent="0.2">
      <c r="B10" s="26"/>
      <c r="C10" s="157" t="s">
        <v>645</v>
      </c>
      <c r="D10" s="157"/>
      <c r="E10" s="157"/>
      <c r="F10" s="157"/>
      <c r="G10" s="125"/>
      <c r="H10" s="125"/>
      <c r="I10" s="125"/>
      <c r="J10" s="125"/>
      <c r="K10" s="125"/>
      <c r="L10" s="125"/>
      <c r="M10" s="135"/>
      <c r="N10" s="30"/>
      <c r="O10" s="30"/>
      <c r="R10" s="109">
        <f>+SUM(R4:R9)</f>
        <v>0</v>
      </c>
      <c r="S10" s="109">
        <f>+SUM(S4:S9)</f>
        <v>0</v>
      </c>
      <c r="T10" s="109">
        <f>+SUM(T4:T9)</f>
        <v>0</v>
      </c>
      <c r="U10"/>
      <c r="V10" s="110">
        <f>+SUM(V4:V9)</f>
        <v>125</v>
      </c>
    </row>
    <row r="11" spans="2:24" x14ac:dyDescent="0.2">
      <c r="B11" s="23"/>
      <c r="C11" s="23"/>
      <c r="D11" s="23"/>
      <c r="E11" s="23"/>
    </row>
    <row r="12" spans="2:24" x14ac:dyDescent="0.2"/>
    <row r="138" spans="6:6" hidden="1" x14ac:dyDescent="0.2">
      <c r="F138" s="15">
        <v>16</v>
      </c>
    </row>
  </sheetData>
  <sheetProtection algorithmName="SHA-512" hashValue="C2gnxj/Fz4WMfrgRPq0WUmenjxt22czO1MOq93lXrdYQYuZzBY7SkqxLyv7mkPWKn4H7yfnNrxCbIQFJ/1BVRw==" saltValue="DwpbGlHY07BtL9P6FvbjFw==" spinCount="100000" sheet="1" objects="1" scenarios="1"/>
  <mergeCells count="3">
    <mergeCell ref="N1:N2"/>
    <mergeCell ref="O1:U2"/>
    <mergeCell ref="C10:F10"/>
  </mergeCells>
  <phoneticPr fontId="12" type="noConversion"/>
  <pageMargins left="0.7" right="0.7" top="0.75" bottom="0.75" header="0.3" footer="0.3"/>
  <pageSetup paperSize="9" orientation="portrait" r:id="rId1"/>
  <headerFooter>
    <oddFooter>&amp;C_x000D_&amp;1#&amp;"Calibri"&amp;10&amp;K008000 DOCUMENTO PÚBLICO</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F03A3-C15A-46B5-8115-BAC30B015053}">
  <sheetPr>
    <tabColor rgb="FF002060"/>
  </sheetPr>
  <dimension ref="A1:D17"/>
  <sheetViews>
    <sheetView workbookViewId="0">
      <selection activeCell="C4" sqref="C4:C8"/>
    </sheetView>
  </sheetViews>
  <sheetFormatPr baseColWidth="10" defaultColWidth="0" defaultRowHeight="15" zeroHeight="1" x14ac:dyDescent="0.2"/>
  <cols>
    <col min="1" max="1" width="6.6640625" customWidth="1"/>
    <col min="2" max="2" width="43.6640625" customWidth="1"/>
    <col min="3" max="3" width="18.6640625" customWidth="1"/>
    <col min="4" max="4" width="7.5" customWidth="1"/>
    <col min="5" max="16384" width="10.83203125" hidden="1"/>
  </cols>
  <sheetData>
    <row r="1" spans="1:4" x14ac:dyDescent="0.2">
      <c r="A1" s="26"/>
      <c r="B1" s="26"/>
      <c r="C1" s="26"/>
      <c r="D1" s="26"/>
    </row>
    <row r="2" spans="1:4" ht="16" thickBot="1" x14ac:dyDescent="0.25">
      <c r="A2" s="26"/>
      <c r="B2" s="26"/>
      <c r="C2" s="26"/>
      <c r="D2" s="26"/>
    </row>
    <row r="3" spans="1:4" x14ac:dyDescent="0.2">
      <c r="A3" s="26"/>
      <c r="B3" s="51" t="s">
        <v>14</v>
      </c>
      <c r="C3" s="52" t="s">
        <v>644</v>
      </c>
      <c r="D3" s="26"/>
    </row>
    <row r="4" spans="1:4" x14ac:dyDescent="0.2">
      <c r="A4" s="26"/>
      <c r="B4" s="29" t="s">
        <v>18</v>
      </c>
      <c r="C4" s="53">
        <f>+ASEO!V76</f>
        <v>85</v>
      </c>
      <c r="D4" s="26"/>
    </row>
    <row r="5" spans="1:4" x14ac:dyDescent="0.2">
      <c r="A5" s="26"/>
      <c r="B5" s="29" t="s">
        <v>293</v>
      </c>
      <c r="C5" s="53">
        <f>+' CAFETERIA'!V29</f>
        <v>90</v>
      </c>
      <c r="D5" s="26"/>
    </row>
    <row r="6" spans="1:4" x14ac:dyDescent="0.2">
      <c r="A6" s="26"/>
      <c r="B6" s="29" t="s">
        <v>295</v>
      </c>
      <c r="C6" s="53">
        <f>+'UYP INSU'!V87</f>
        <v>200</v>
      </c>
      <c r="D6" s="26"/>
    </row>
    <row r="7" spans="1:4" x14ac:dyDescent="0.2">
      <c r="A7" s="26"/>
      <c r="B7" s="29" t="s">
        <v>646</v>
      </c>
      <c r="C7" s="53">
        <f>+'UYP FORMAS'!V17</f>
        <v>100</v>
      </c>
      <c r="D7" s="26"/>
    </row>
    <row r="8" spans="1:4" x14ac:dyDescent="0.2">
      <c r="A8" s="26"/>
      <c r="B8" s="29" t="s">
        <v>294</v>
      </c>
      <c r="C8" s="53">
        <f>+'GTO EM POL FORMAS'!V10</f>
        <v>125</v>
      </c>
      <c r="D8" s="26"/>
    </row>
    <row r="9" spans="1:4" x14ac:dyDescent="0.2">
      <c r="A9" s="26"/>
      <c r="B9" s="54" t="s">
        <v>292</v>
      </c>
      <c r="C9" s="54">
        <f>+C4+C5+C6+C7+C8</f>
        <v>600</v>
      </c>
      <c r="D9" s="26"/>
    </row>
    <row r="10" spans="1:4" x14ac:dyDescent="0.2">
      <c r="A10" s="26"/>
      <c r="B10" s="26"/>
      <c r="C10" s="26"/>
      <c r="D10" s="26"/>
    </row>
    <row r="11" spans="1:4" x14ac:dyDescent="0.2">
      <c r="A11" s="26"/>
      <c r="B11" s="26"/>
      <c r="C11" s="26"/>
      <c r="D11" s="26"/>
    </row>
    <row r="17" customFormat="1" hidden="1" x14ac:dyDescent="0.2"/>
  </sheetData>
  <sheetProtection algorithmName="SHA-512" hashValue="q3VTAHzYcgZS0IG+oIS7R8VLSuxnnFrHht7ELYOXVUMBOQLIWNpBKspLc0oWtQ5N1vFlpkpQx/kKAxbOmRsvmA==" saltValue="enH8HTdd1C2ZUlJVOIAZHw==" spinCount="100000"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48FFB-3FF2-4E96-AC24-8187CB4C0462}">
  <sheetPr>
    <tabColor rgb="FF00B050"/>
  </sheetPr>
  <dimension ref="A1:C5"/>
  <sheetViews>
    <sheetView zoomScale="60" zoomScaleNormal="60" workbookViewId="0">
      <selection activeCell="C4" sqref="C4"/>
    </sheetView>
  </sheetViews>
  <sheetFormatPr baseColWidth="10" defaultColWidth="0" defaultRowHeight="15" zeroHeight="1" x14ac:dyDescent="0.2"/>
  <cols>
    <col min="1" max="1" width="10.83203125" style="26" customWidth="1"/>
    <col min="2" max="2" width="157.1640625" style="26" customWidth="1"/>
    <col min="3" max="3" width="10.83203125" style="26" customWidth="1"/>
    <col min="4" max="16384" width="10.83203125" hidden="1"/>
  </cols>
  <sheetData>
    <row r="1" spans="2:2" x14ac:dyDescent="0.2"/>
    <row r="2" spans="2:2" ht="19" x14ac:dyDescent="0.25">
      <c r="B2" s="27" t="s">
        <v>628</v>
      </c>
    </row>
    <row r="3" spans="2:2" x14ac:dyDescent="0.2"/>
    <row r="4" spans="2:2" ht="409" customHeight="1" x14ac:dyDescent="0.2">
      <c r="B4" s="28" t="s">
        <v>627</v>
      </c>
    </row>
    <row r="5" spans="2:2" x14ac:dyDescent="0.2"/>
  </sheetData>
  <sheetProtection algorithmName="SHA-512" hashValue="awEuMduEonFDiUjb+KF7SP8hgutHaTmfDE60m3J6i3g/j/dbsNUAYWoghzAnx4g/TZrjokg+sGjgYXL24YML/g==" saltValue="t3jba3AThEWxVyg0py/mh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E592C7C312C034BAC689B41BA9BC27F" ma:contentTypeVersion="15" ma:contentTypeDescription="Crear nuevo documento." ma:contentTypeScope="" ma:versionID="9c9ea9b8dc868023adee5b3d9c89c132">
  <xsd:schema xmlns:xsd="http://www.w3.org/2001/XMLSchema" xmlns:xs="http://www.w3.org/2001/XMLSchema" xmlns:p="http://schemas.microsoft.com/office/2006/metadata/properties" xmlns:ns2="2c1b2135-da83-4796-ab8b-f4b5c7d889fa" xmlns:ns3="17ceb74a-49b8-4359-9c49-a5591ddf3cd6" targetNamespace="http://schemas.microsoft.com/office/2006/metadata/properties" ma:root="true" ma:fieldsID="7551609cfd03abd6c867478df47da4ce" ns2:_="" ns3:_="">
    <xsd:import namespace="2c1b2135-da83-4796-ab8b-f4b5c7d889fa"/>
    <xsd:import namespace="17ceb74a-49b8-4359-9c49-a5591ddf3cd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1b2135-da83-4796-ab8b-f4b5c7d889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f29cd154-1d01-418b-abbd-4d33b5eb1c1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7ceb74a-49b8-4359-9c49-a5591ddf3cd6"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e49df5c1-a8a0-422f-97c3-229b267c03f2}" ma:internalName="TaxCatchAll" ma:showField="CatchAllData" ma:web="17ceb74a-49b8-4359-9c49-a5591ddf3c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100BF1-CD89-4D33-906F-5CDB8BAA4961}">
  <ds:schemaRefs>
    <ds:schemaRef ds:uri="http://schemas.microsoft.com/sharepoint/v3/contenttype/forms"/>
  </ds:schemaRefs>
</ds:datastoreItem>
</file>

<file path=customXml/itemProps2.xml><?xml version="1.0" encoding="utf-8"?>
<ds:datastoreItem xmlns:ds="http://schemas.openxmlformats.org/officeDocument/2006/customXml" ds:itemID="{F1936C23-3FC7-4BFA-ABDA-1ABE0340E9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1b2135-da83-4796-ab8b-f4b5c7d889fa"/>
    <ds:schemaRef ds:uri="17ceb74a-49b8-4359-9c49-a5591ddf3c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9</vt:i4>
      </vt:variant>
    </vt:vector>
  </HeadingPairs>
  <TitlesOfParts>
    <vt:vector size="9" baseType="lpstr">
      <vt:lpstr>CENTROS DE COSTO</vt:lpstr>
      <vt:lpstr>SUCURSALES</vt:lpstr>
      <vt:lpstr>ASEO</vt:lpstr>
      <vt:lpstr> CAFETERIA</vt:lpstr>
      <vt:lpstr>UYP INSU</vt:lpstr>
      <vt:lpstr>UYP FORMAS</vt:lpstr>
      <vt:lpstr>GTO EM POL FORMAS</vt:lpstr>
      <vt:lpstr>CONSOLIDADO</vt:lpstr>
      <vt:lpstr>ASPECTOS AMBIENTALES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xxxxxx</dc:creator>
  <cp:keywords/>
  <dc:description/>
  <cp:lastModifiedBy>JURÍDICO </cp:lastModifiedBy>
  <cp:revision/>
  <dcterms:created xsi:type="dcterms:W3CDTF">2023-02-07T19:38:59Z</dcterms:created>
  <dcterms:modified xsi:type="dcterms:W3CDTF">2025-12-10T21:06:54Z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c95d979-725c-4a57-b769-f9f5e0daf943_Enabled">
    <vt:lpwstr>true</vt:lpwstr>
  </property>
  <property fmtid="{D5CDD505-2E9C-101B-9397-08002B2CF9AE}" pid="3" name="MSIP_Label_dc95d979-725c-4a57-b769-f9f5e0daf943_SetDate">
    <vt:lpwstr>2023-02-07T21:54:42Z</vt:lpwstr>
  </property>
  <property fmtid="{D5CDD505-2E9C-101B-9397-08002B2CF9AE}" pid="4" name="MSIP_Label_dc95d979-725c-4a57-b769-f9f5e0daf943_Method">
    <vt:lpwstr>Privileged</vt:lpwstr>
  </property>
  <property fmtid="{D5CDD505-2E9C-101B-9397-08002B2CF9AE}" pid="5" name="MSIP_Label_dc95d979-725c-4a57-b769-f9f5e0daf943_Name">
    <vt:lpwstr>Prueba Etiquetado</vt:lpwstr>
  </property>
  <property fmtid="{D5CDD505-2E9C-101B-9397-08002B2CF9AE}" pid="6" name="MSIP_Label_dc95d979-725c-4a57-b769-f9f5e0daf943_SiteId">
    <vt:lpwstr>73e84937-70de-4ceb-8f14-b8f9ab356f6e</vt:lpwstr>
  </property>
  <property fmtid="{D5CDD505-2E9C-101B-9397-08002B2CF9AE}" pid="7" name="MSIP_Label_dc95d979-725c-4a57-b769-f9f5e0daf943_ActionId">
    <vt:lpwstr>778216f3-76d2-40c3-b042-c54211c705e4</vt:lpwstr>
  </property>
  <property fmtid="{D5CDD505-2E9C-101B-9397-08002B2CF9AE}" pid="8" name="MSIP_Label_dc95d979-725c-4a57-b769-f9f5e0daf943_ContentBits">
    <vt:lpwstr>0</vt:lpwstr>
  </property>
</Properties>
</file>